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banksm\Downloads\"/>
    </mc:Choice>
  </mc:AlternateContent>
  <xr:revisionPtr revIDLastSave="0" documentId="8_{876D297A-4263-441A-8090-1DBF03241BDF}" xr6:coauthVersionLast="47" xr6:coauthVersionMax="47" xr10:uidLastSave="{00000000-0000-0000-0000-000000000000}"/>
  <workbookProtection workbookAlgorithmName="SHA-512" workbookHashValue="IjenBxJxBd+nKl/mvt5VV3jK1tiU97+wNOR2ZnIki5OM6pT0sXGWXEICFF7/vlBUTD8ed77SQsa5wtP/dr2bqg==" workbookSaltValue="m2Pz9P8ryhs3fhU8mtGIeQ==" workbookSpinCount="100000" lockStructure="1"/>
  <bookViews>
    <workbookView xWindow="-110" yWindow="-110" windowWidth="19420" windowHeight="10420" tabRatio="808" xr2:uid="{A82AD846-6914-4CBB-B81E-3A961DEB0196}"/>
  </bookViews>
  <sheets>
    <sheet name="GUIDANCE" sheetId="35" r:id="rId1"/>
    <sheet name="FOUNDATION MILESTONES" sheetId="32" r:id="rId2"/>
    <sheet name="Foundation INFO SHEET" sheetId="34" state="hidden" r:id="rId3"/>
    <sheet name="NUMERACY (S,P&amp;M AND IH)" sheetId="30" r:id="rId4"/>
    <sheet name="Numeracy (S,P&amp;M &amp; IH)INFO SHEET" sheetId="31" state="hidden" r:id="rId5"/>
    <sheet name="NUMERACY (N,M&amp;M)" sheetId="27" r:id="rId6"/>
    <sheet name="Numeracy INFO SHEET" sheetId="28" state="hidden" r:id="rId7"/>
    <sheet name="WRITING" sheetId="25" r:id="rId8"/>
    <sheet name="Writing INFO  SHEET" sheetId="26" state="hidden" r:id="rId9"/>
    <sheet name="READING" sheetId="22" r:id="rId10"/>
    <sheet name="Reading INFO SHEET" sheetId="23" state="hidden" r:id="rId11"/>
    <sheet name="LISTENING &amp; TALKING" sheetId="3" r:id="rId12"/>
    <sheet name="Listening and Talking INFO SHEE" sheetId="5" state="hidden" r:id="rId13"/>
    <sheet name="NUMERACY (1) INFO SHEET" sheetId="2" state="hidden" r:id="rId14"/>
    <sheet name="NUMERACY (2) INFO SHEET" sheetId="12" state="hidden" r:id="rId15"/>
  </sheets>
  <definedNames>
    <definedName name="_xlnm.Print_Area" localSheetId="11">'LISTENING &amp; TALKING'!$A$1:$I$14</definedName>
    <definedName name="_xlnm.Print_Area" localSheetId="5">'NUMERACY (N,M&amp;M)'!$B$1:$J$14</definedName>
    <definedName name="_xlnm.Print_Area" localSheetId="3">'NUMERACY (S,P&amp;M AND IH)'!$B$1:$J$10</definedName>
    <definedName name="_xlnm.Print_Area" localSheetId="9">READING!$A$1:$I$14</definedName>
    <definedName name="_xlnm.Print_Area" localSheetId="7">WRITING!$A$1:$I$14</definedName>
    <definedName name="Z_43B94AB2_A95E_4719_ABE7_23B9320ACD2E_.wvu.PrintArea" localSheetId="11" hidden="1">'LISTENING &amp; TALKING'!$A$1:$I$14</definedName>
    <definedName name="Z_43B94AB2_A95E_4719_ABE7_23B9320ACD2E_.wvu.PrintArea" localSheetId="5" hidden="1">'NUMERACY (N,M&amp;M)'!$B$1:$J$14</definedName>
    <definedName name="Z_43B94AB2_A95E_4719_ABE7_23B9320ACD2E_.wvu.PrintArea" localSheetId="3" hidden="1">'NUMERACY (S,P&amp;M AND IH)'!$B$1:$J$10</definedName>
    <definedName name="Z_43B94AB2_A95E_4719_ABE7_23B9320ACD2E_.wvu.PrintArea" localSheetId="9" hidden="1">READING!$A$1:$I$14</definedName>
    <definedName name="Z_43B94AB2_A95E_4719_ABE7_23B9320ACD2E_.wvu.PrintArea" localSheetId="7" hidden="1">WRITING!$A$1:$I$14</definedName>
  </definedNames>
  <calcPr calcId="191028"/>
  <customWorkbookViews>
    <customWorkbookView name="1" guid="{43B94AB2-A95E-4719-ABE7-23B9320ACD2E}" maximized="1" xWindow="-11" yWindow="-11" windowWidth="1942" windowHeight="1042"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32" l="1"/>
  <c r="O37" i="32"/>
  <c r="O36" i="32"/>
  <c r="L38" i="32"/>
  <c r="L37" i="32"/>
  <c r="L36" i="32"/>
  <c r="I38" i="32"/>
  <c r="I37" i="32"/>
  <c r="I36" i="32"/>
  <c r="F38" i="32"/>
  <c r="F37" i="32"/>
  <c r="F36" i="32"/>
  <c r="C38" i="32"/>
  <c r="C37" i="32"/>
  <c r="C36" i="32"/>
  <c r="D13" i="30"/>
  <c r="D15" i="30"/>
  <c r="D14" i="30"/>
  <c r="D27" i="27"/>
  <c r="D26" i="27"/>
  <c r="D25" i="27"/>
  <c r="C18" i="25"/>
  <c r="C17" i="25"/>
  <c r="C16" i="25"/>
  <c r="C18" i="22"/>
  <c r="C17" i="22"/>
  <c r="C16" i="22"/>
  <c r="C21" i="3"/>
  <c r="C20" i="3"/>
  <c r="C19" i="3"/>
</calcChain>
</file>

<file path=xl/sharedStrings.xml><?xml version="1.0" encoding="utf-8"?>
<sst xmlns="http://schemas.openxmlformats.org/spreadsheetml/2006/main" count="1954" uniqueCount="1190">
  <si>
    <t>Communication</t>
  </si>
  <si>
    <t>Pre-early Level Tracker</t>
  </si>
  <si>
    <r>
      <rPr>
        <b/>
        <sz val="14"/>
        <color theme="1"/>
        <rFont val="Calibri"/>
        <family val="2"/>
        <scheme val="minor"/>
      </rPr>
      <t>Attention Skills</t>
    </r>
    <r>
      <rPr>
        <sz val="14"/>
        <color theme="1"/>
        <rFont val="Calibri"/>
        <family val="2"/>
        <scheme val="minor"/>
      </rPr>
      <t xml:space="preserve">
</t>
    </r>
  </si>
  <si>
    <t xml:space="preserve">Shows a simple reflex response to an individual stimulus </t>
  </si>
  <si>
    <t>Shows a simple reflex response to a range of sensory stimuli, objects, people and/or activities</t>
  </si>
  <si>
    <t>Shows awareness of something happening:
- Gives a quick and fleeting response
- Gives inconsistent response
- Gives more consistent attention and response</t>
  </si>
  <si>
    <t>Gives shared attention to a range of sensory stimuli, objects, people and/or activities</t>
  </si>
  <si>
    <t>Anticipates within familiar routines and situations</t>
  </si>
  <si>
    <t>Shares a consistent response in familiar routines and situations</t>
  </si>
  <si>
    <t>Shows understanding of a sequence of activities within a familiar routine</t>
  </si>
  <si>
    <t>Demonstrates extended attention within familiar settings</t>
  </si>
  <si>
    <t>Demonstrates extended attention within unfamiliar settings</t>
  </si>
  <si>
    <t>Types of Support</t>
  </si>
  <si>
    <t>Continuum of Engagement</t>
  </si>
  <si>
    <r>
      <rPr>
        <b/>
        <sz val="14"/>
        <color theme="1"/>
        <rFont val="Calibri"/>
        <family val="2"/>
        <scheme val="minor"/>
      </rPr>
      <t>Preference and Choice</t>
    </r>
    <r>
      <rPr>
        <sz val="14"/>
        <color theme="1"/>
        <rFont val="Calibri"/>
        <family val="2"/>
        <scheme val="minor"/>
      </rPr>
      <t xml:space="preserve">
</t>
    </r>
  </si>
  <si>
    <t>Shows pleasure/displeasure through:
- Non-verbal or physical response
- Verbal response</t>
  </si>
  <si>
    <t>Accepts or rejects in response to sensory stimuli, objects, people and/or activities</t>
  </si>
  <si>
    <t>Indicates preferences in response to sensory stimuli, objects, people and/or activities</t>
  </si>
  <si>
    <t>Consistently shows and expresses preference to sensory stimuli, objects, people and/or activities</t>
  </si>
  <si>
    <t>Communicates basic needs that enables them to be understood by others (for example, more/again/finished/enough/stop)</t>
  </si>
  <si>
    <t>Makes a choice using:
- Real objects
- Photos
- Symbols.</t>
  </si>
  <si>
    <t>Type of Support</t>
  </si>
  <si>
    <t xml:space="preserve">Interaction
</t>
  </si>
  <si>
    <t>Shows awareness of people and activities</t>
  </si>
  <si>
    <t>Tolerates other people within their space</t>
  </si>
  <si>
    <t>Demonstrates a clear reaction to people and activities</t>
  </si>
  <si>
    <t>Responds to facial expressions and/or body language</t>
  </si>
  <si>
    <t>Shows a response to a social interaction with familiar people and activities</t>
  </si>
  <si>
    <t>Shows a response to a social interaction with unfamiliar people and activities</t>
  </si>
  <si>
    <t>Imitates, during interactions, using vocalisations and/or body movements</t>
  </si>
  <si>
    <t>Maintains an interaction for a brief period</t>
  </si>
  <si>
    <t>Terminates an interaction (may be unconventional)</t>
  </si>
  <si>
    <t>Terminates an interaction in a conventional way (for example, saying bye or
all done)</t>
  </si>
  <si>
    <t>Initiates an interaction with a familiar person or in a familiar situation (for example, through play)</t>
  </si>
  <si>
    <t>Takes turns in an interaction with a familiar person or in a familiar situation (for example, through play)</t>
  </si>
  <si>
    <t>Takes turns in an interaction with unfamiliar people and/or unfamiliar settings</t>
  </si>
  <si>
    <t>Making Connections</t>
  </si>
  <si>
    <r>
      <t>Making Connections (Cognitive)</t>
    </r>
    <r>
      <rPr>
        <sz val="14"/>
        <color rgb="FF000000"/>
        <rFont val="Calibri"/>
        <family val="2"/>
        <scheme val="minor"/>
      </rPr>
      <t xml:space="preserve">
</t>
    </r>
  </si>
  <si>
    <t>Notices stimuli</t>
  </si>
  <si>
    <t>Follows/tracks a stimulus when it moves</t>
  </si>
  <si>
    <t>Looks around for disappearing stimuli</t>
  </si>
  <si>
    <t>Explores toys and objects using one or two senses</t>
  </si>
  <si>
    <t>Explores toys and objects with a wide range of senses</t>
  </si>
  <si>
    <t xml:space="preserve">Demonstrates an interest in environment </t>
  </si>
  <si>
    <t>Shows preference for toys and objects</t>
  </si>
  <si>
    <t>Recognises that repeated actions leads to particular effects (cause and
effect)</t>
  </si>
  <si>
    <t>Responds differently to familiar and unfamiliar sensory stimuli, objects,
people and/or activities</t>
  </si>
  <si>
    <t>Returns a familiar toy or object to a familiar place</t>
  </si>
  <si>
    <t>Demonstrates an awareness of their own possessions through behavioural,
physical, facial and vocal expression</t>
  </si>
  <si>
    <t>Demonstrates an awareness that a specific toy or object has a purpose, e.g.
pours from a watering can, feeds a doll using a bottle</t>
  </si>
  <si>
    <t>Shows awareness of a change or difference in a familiar activity or routine</t>
  </si>
  <si>
    <t>Follows steps within a familiar routine (for example, transitions between
activities, daily hygiene activities</t>
  </si>
  <si>
    <t>Begins to initiate or complete a familiar routine (for example, transitions between activities, daily hygiene activities)</t>
  </si>
  <si>
    <t>Self and Emotions</t>
  </si>
  <si>
    <t xml:space="preserve">Awareness
</t>
  </si>
  <si>
    <t xml:space="preserve">Shows basic emotions (happy, sad, angry, scared, surprised and disgust)
through behavioural, physical, facial and vocal expression </t>
  </si>
  <si>
    <t>Reacts in some way to the emotions of others</t>
  </si>
  <si>
    <t>Demonstrates a consistent emotional response to indicate displeasure to a range of sensory stimuli, objects, people and/or activities</t>
  </si>
  <si>
    <t>Demonstrates a consistent emotional response to indicate pleasure to a range
of sensory stimuli, objects, people and/or activities</t>
  </si>
  <si>
    <t>Shows emotional responses to a range of sensory stimuli, objects, people
and/or activities</t>
  </si>
  <si>
    <t xml:space="preserve">Copies the emotional responses of others in their facial expression and body gestures </t>
  </si>
  <si>
    <t>Recognises different facial expressions that demonstrate basic emotions (real
people, photos, symbols)</t>
  </si>
  <si>
    <t>Demonstrates pleasure in response to feedback from others</t>
  </si>
  <si>
    <t>Demonstrates a sense of achievement through behavioural, physical, facial and/or vocal expression</t>
  </si>
  <si>
    <t xml:space="preserve">Regulation
</t>
  </si>
  <si>
    <t>Attempts to self soothe (may be unconventional)</t>
  </si>
  <si>
    <t>Tolerates an adult’s attempts to intervene when distressed</t>
  </si>
  <si>
    <t>Accepts redirection when distressed</t>
  </si>
  <si>
    <t>Uses a range of sensory stimuli, objects and/or activities to self soothe at the
direction of others</t>
  </si>
  <si>
    <t>Responds to adult support when distressed</t>
  </si>
  <si>
    <t>Selects a range of sensory stimuli, objects and/or activities to self soothe</t>
  </si>
  <si>
    <t>Seeks adult support when distressed</t>
  </si>
  <si>
    <t>Begins to regulate emotional response by using a range of sensory stimuli,
objects, people and/or activities</t>
  </si>
  <si>
    <t>Functional Movement</t>
  </si>
  <si>
    <r>
      <rPr>
        <b/>
        <sz val="14"/>
        <color theme="1"/>
        <rFont val="Calibri"/>
        <family val="2"/>
        <scheme val="minor"/>
      </rPr>
      <t>Gross Motor Skills</t>
    </r>
    <r>
      <rPr>
        <sz val="14"/>
        <color theme="1"/>
        <rFont val="Calibri"/>
        <family val="2"/>
        <scheme val="minor"/>
      </rPr>
      <t xml:space="preserve">
</t>
    </r>
  </si>
  <si>
    <t>Shows an awareness of different body parts</t>
  </si>
  <si>
    <t>Demonstrates control of a body part (for example, stays still, turns head
towards a stimulus or reaches hand towards a switch)</t>
  </si>
  <si>
    <t>Maintains a position (on side, sitting, standing etc.)</t>
  </si>
  <si>
    <t>Transitions in and out of a position (sitting, standing etc.)</t>
  </si>
  <si>
    <t>Transitions out with centre of gravity and returns</t>
  </si>
  <si>
    <t>Travels in different ways (crawling, bottom shuffling, rolling, sliding, walking
etc.)</t>
  </si>
  <si>
    <t>Moves in a range of directions e.g. reaches or moves forward, backwards or
sideways</t>
  </si>
  <si>
    <t>Starts to control speed of movement</t>
  </si>
  <si>
    <t>Starts to control force of movement</t>
  </si>
  <si>
    <r>
      <rPr>
        <b/>
        <sz val="14"/>
        <color theme="1"/>
        <rFont val="Calibri"/>
        <family val="2"/>
        <scheme val="minor"/>
      </rPr>
      <t>Fine Motor Skills</t>
    </r>
    <r>
      <rPr>
        <sz val="14"/>
        <color theme="1"/>
        <rFont val="Calibri"/>
        <family val="2"/>
        <scheme val="minor"/>
      </rPr>
      <t xml:space="preserve">
</t>
    </r>
  </si>
  <si>
    <t>Uses hands, fingers or feet to explore objects</t>
  </si>
  <si>
    <t>Grasps and releases a range of objects</t>
  </si>
  <si>
    <t>Holds and stabilises a range of objects</t>
  </si>
  <si>
    <t>Uses hands to manipulate an object for a range of functions (for example,
push, pull, open, close)</t>
  </si>
  <si>
    <t xml:space="preserve">Coordination
</t>
  </si>
  <si>
    <t>Starts to coordinate actions (for example, walking and holding an object,
reaching for an object etc.)</t>
  </si>
  <si>
    <t>All Foundation Skills</t>
  </si>
  <si>
    <t>%</t>
  </si>
  <si>
    <t>Acquiring</t>
  </si>
  <si>
    <t>Fluent</t>
  </si>
  <si>
    <t>Generalised</t>
  </si>
  <si>
    <t xml:space="preserve">Acquiring - Shows a simple reflex response to an individual stimulus </t>
  </si>
  <si>
    <t>Acquiring - Shows a simple reflex response to a range of sensory stimuli, objects, people and/or activities</t>
  </si>
  <si>
    <t>Acquiring - Shows awareness of something happening:
- Gives a quick and fleeting response
- Gives inconsistent response
- Gives more consistent attention and response</t>
  </si>
  <si>
    <t>Acquiring - Gives shared attention to a range of sensory stimuli, objects, people and/or activities</t>
  </si>
  <si>
    <t>Acquiring - Anticipates within familiar routines and situations</t>
  </si>
  <si>
    <t>Acquiring - Shares a consistent response in familiar routines and situations</t>
  </si>
  <si>
    <t>Acquiring - Shows understanding of a sequence of activities within a familiar routine</t>
  </si>
  <si>
    <t>Acquiring - Demonstrates extended attention within familiar settings</t>
  </si>
  <si>
    <t>Acquiring - Demonstrates extended attention within unfamiliar settings</t>
  </si>
  <si>
    <r>
      <t xml:space="preserve">Support: </t>
    </r>
    <r>
      <rPr>
        <sz val="11"/>
        <color theme="1"/>
        <rFont val="Calibri"/>
        <family val="2"/>
        <scheme val="minor"/>
      </rPr>
      <t>Physical support</t>
    </r>
  </si>
  <si>
    <t>EXPERIENCES - Encounters</t>
  </si>
  <si>
    <t xml:space="preserve">Fluent - Shows a simple reflex response to an individual stimulus </t>
  </si>
  <si>
    <t>Fluent - Shows a simple reflex response to a range of sensory stimuli, objects, people and/or activities</t>
  </si>
  <si>
    <t>Fluent - Shows awareness of something happening:
- Gives a quick and fleeting response
- Gives inconsistent response
- Gives more consistent attention and response</t>
  </si>
  <si>
    <t>Fluent - Gives shared attention to a range of sensory stimuli, objects, people and/or activities</t>
  </si>
  <si>
    <t>Fluent - Anticipates within familiar routines and situations</t>
  </si>
  <si>
    <t>Fluent - Shares a consistent response in familiar routines and situations</t>
  </si>
  <si>
    <t>Fluent - Shows understanding of a sequence of activities within a familiar routine</t>
  </si>
  <si>
    <t>Fluent - Demonstrates extended attention within familiar settings</t>
  </si>
  <si>
    <t>Fluent - Demonstrates extended attention within unfamiliar settings</t>
  </si>
  <si>
    <r>
      <t xml:space="preserve">Support: </t>
    </r>
    <r>
      <rPr>
        <sz val="11"/>
        <color theme="1"/>
        <rFont val="Calibri"/>
        <family val="2"/>
        <scheme val="minor"/>
      </rPr>
      <t>Gestural support</t>
    </r>
  </si>
  <si>
    <t>EXPERIENCES - Notices</t>
  </si>
  <si>
    <t xml:space="preserve">Generalised - Shows a simple reflex response to an individual stimulus </t>
  </si>
  <si>
    <t>Generalised - Shows a simple reflex response to a range of sensory stimuli, objects, people and/or activities</t>
  </si>
  <si>
    <t>Generalised - Shows awareness of something happening:
- Gives a quick and fleeting response
- Gives inconsistent response
- Gives more consistent attention and response</t>
  </si>
  <si>
    <t>Generalised - Gives shared attention to a range of sensory stimuli, objects, people and/or activities</t>
  </si>
  <si>
    <t>Generalised - Anticipates within familiar routines and situations</t>
  </si>
  <si>
    <t>Generalised - Shares a consistent response in familiar routines and situations</t>
  </si>
  <si>
    <t>Generalised - Shows understanding of a sequence of activities within a familiar routine</t>
  </si>
  <si>
    <t>Generalised - Demonstrates extended attention within familiar settings</t>
  </si>
  <si>
    <t>Generalised - Demonstrates extended attention within unfamiliar settings</t>
  </si>
  <si>
    <r>
      <t xml:space="preserve">Support: </t>
    </r>
    <r>
      <rPr>
        <sz val="11"/>
        <color theme="1"/>
        <rFont val="Calibri"/>
        <family val="2"/>
        <scheme val="minor"/>
      </rPr>
      <t>Visual support</t>
    </r>
  </si>
  <si>
    <t>EXPERIENCES -Shows interest</t>
  </si>
  <si>
    <r>
      <t xml:space="preserve">Support: </t>
    </r>
    <r>
      <rPr>
        <sz val="11"/>
        <color theme="1"/>
        <rFont val="Calibri"/>
        <family val="2"/>
        <scheme val="minor"/>
      </rPr>
      <t>Verbal support</t>
    </r>
  </si>
  <si>
    <t>ACTIVELY ENGAGES - Responds</t>
  </si>
  <si>
    <r>
      <t xml:space="preserve">Support: </t>
    </r>
    <r>
      <rPr>
        <sz val="11"/>
        <color theme="1"/>
        <rFont val="Calibri"/>
        <family val="2"/>
        <scheme val="minor"/>
      </rPr>
      <t>Support via technology</t>
    </r>
  </si>
  <si>
    <t>ACTIVELY ENGAGES - Focuses attention</t>
  </si>
  <si>
    <t>Acquiring - Shows pleasure/displeasure through:
- Non-verbal or physical response
- Verbal response</t>
  </si>
  <si>
    <t>Acquiring - Accepts or rejects in response to sensory stimuli, objects, people and/or activities</t>
  </si>
  <si>
    <t>Acquiring - Indicates preferences in response to sensory stimuli, objects, people and/or activities</t>
  </si>
  <si>
    <t>Acquiring - Consistently shows and expresses preference to sensory stimuli, objects, people and/or activities</t>
  </si>
  <si>
    <t>Acquiring - Communicates basic needs that enables them to be understood by others (for example, more/again/finished/enough/stop)</t>
  </si>
  <si>
    <t>Acquiring - Makes a choice using:
- Real objects
- Photos
- Symbols.</t>
  </si>
  <si>
    <r>
      <t xml:space="preserve">Support: </t>
    </r>
    <r>
      <rPr>
        <sz val="11"/>
        <color theme="1"/>
        <rFont val="Calibri"/>
        <family val="2"/>
        <scheme val="minor"/>
      </rPr>
      <t>No support</t>
    </r>
  </si>
  <si>
    <t>ACTIVELY ENGAGES - Particpates actively</t>
  </si>
  <si>
    <t>Fluent - Shows pleasure/displeasure through:
- Non-verbal or physical response
- Verbal response</t>
  </si>
  <si>
    <t>Fluent - Accepts or rejects in response to sensory stimuli, objects, people and/or activities</t>
  </si>
  <si>
    <t>Fluent - Indicates preferences in response to sensory stimuli, objects, people and/or activities</t>
  </si>
  <si>
    <t>Fluent - Consistently shows and expresses preference to sensory stimuli, objects, people and/or activities</t>
  </si>
  <si>
    <t>Fluent - Communicates basic needs that enables them to be understood by others (for example, more/again/finished/enough/stop)</t>
  </si>
  <si>
    <t>Fluent - Makes a choice using:
- Real objects
- Photos
- Symbols.</t>
  </si>
  <si>
    <t>ACTIVELY ENGAGES - Initiates</t>
  </si>
  <si>
    <t>Generalised - Shows pleasure/displeasure through:
- Non-verbal or physical response
- Verbal response</t>
  </si>
  <si>
    <t>Generalised - Accepts or rejects in response to sensory stimuli, objects, people and/or activities</t>
  </si>
  <si>
    <t>Generalised - Indicates preferences in response to sensory stimuli, objects, people and/or activities</t>
  </si>
  <si>
    <t>Generalised - Consistently shows and expresses preference to sensory stimuli, objects, people and/or activities</t>
  </si>
  <si>
    <t>Generalised - Communicates basic needs that enables them to be understood by others (for example, more/again/finished/enough/stop)</t>
  </si>
  <si>
    <t>Generalised - Makes a choice using:
- Real objects
- Photos
- Symbols.</t>
  </si>
  <si>
    <t>APPLIES AND EXTENDS - Demonstrates undrstanding</t>
  </si>
  <si>
    <t>APPLIES AND EXTENDS - Consolidates</t>
  </si>
  <si>
    <t>APPLIES AND EXTENDS - Extends</t>
  </si>
  <si>
    <t>Acquiring - Shows awareness of people and activities</t>
  </si>
  <si>
    <t>Acquiring - Tolerates other people within their space</t>
  </si>
  <si>
    <t>Acquiring - Demonstrates a clear reaction to people and activities</t>
  </si>
  <si>
    <t>Acquiring - Responds to facial expressions and/or body language</t>
  </si>
  <si>
    <t>Acquiring - Shows a response to a social interaction with familiar people and activities</t>
  </si>
  <si>
    <t>Acquiring - Shows a response to a social interaction with unfamiliar people and activities</t>
  </si>
  <si>
    <t>Acquiring - Imitates, during interactions, using vocalisations and/or body movements</t>
  </si>
  <si>
    <t>Acquiring - Maintains an interaction for a brief period</t>
  </si>
  <si>
    <t>Acquiring - Terminates an interaction (may be unconventional)</t>
  </si>
  <si>
    <t>Acquiring - Terminates an interaction in a conventional way (for example, saying bye or
all done)</t>
  </si>
  <si>
    <t>Acquiring - Initiates an interaction with a familiar person or in a familiar situation (for example, through play)</t>
  </si>
  <si>
    <t>Acquiring - Takes turns in an interaction with a familiar person or in a familiar situation (for example, through play)</t>
  </si>
  <si>
    <t>Acquiring - Takes turns in an interaction with unfamiliar people and/or unfamiliar settings</t>
  </si>
  <si>
    <t>Fluent - Shows awareness of people and activities</t>
  </si>
  <si>
    <t>Fluent - Tolerates other people within their space</t>
  </si>
  <si>
    <t>Fluent - Demonstrates a clear reaction to people and activities</t>
  </si>
  <si>
    <t>Fluent - Responds to facial expressions and/or body language</t>
  </si>
  <si>
    <t>Fluent - Shows a response to a social interaction with familiar people and activities</t>
  </si>
  <si>
    <t>Fluent - Shows a response to a social interaction with unfamiliar people and activities</t>
  </si>
  <si>
    <t>Fluent - Imitates, during interactions, using vocalisations and/or body movements</t>
  </si>
  <si>
    <t>Fluent - Maintains an interaction for a brief period</t>
  </si>
  <si>
    <t>Fluent - Terminates an interaction (may be unconventional)</t>
  </si>
  <si>
    <t>Fluent - Terminates an interaction in a conventional way (for example, saying bye or
all done)</t>
  </si>
  <si>
    <t>Fluent - Initiates an interaction with a familiar person or in a familiar situation (for example, through play)</t>
  </si>
  <si>
    <t>Fluent - Takes turns in an interaction with a familiar person or in a familiar situation (for example, through play)</t>
  </si>
  <si>
    <t>Fluent - Takes turns in an interaction with unfamiliar people and/or unfamiliar settings</t>
  </si>
  <si>
    <t>Generalised - Shows awareness of people and activities</t>
  </si>
  <si>
    <t>Generalised - Tolerates other people within their space</t>
  </si>
  <si>
    <t>Generalised - Demonstrates a clear reaction to people and activities</t>
  </si>
  <si>
    <t>Generalised - Responds to facial expressions and/or body language</t>
  </si>
  <si>
    <t>Generalised - Shows a response to a social interaction with familiar people and activities</t>
  </si>
  <si>
    <t>Generalised - Shows a response to a social interaction with unfamiliar people and activities</t>
  </si>
  <si>
    <t>Generalised - Imitates, during interactions, using vocalisations and/or body movements</t>
  </si>
  <si>
    <t>Generalised - Maintains an interaction for a brief period</t>
  </si>
  <si>
    <t>Generalised - Terminates an interaction (may be unconventional)</t>
  </si>
  <si>
    <t>Generalised - Terminates an interaction in a conventional way (for example, saying bye or
all done)</t>
  </si>
  <si>
    <t>Generalised - Initiates an interaction with a familiar person or in a familiar situation (for example, through play)</t>
  </si>
  <si>
    <t>Generalised - Takes turns in an interaction with a familiar person or in a familiar situation (for example, through play)</t>
  </si>
  <si>
    <t>Generalised -  Takes turns in an interaction with unfamiliar people and/or unfamiliar settings</t>
  </si>
  <si>
    <t>Acquiring - Notices stimuli</t>
  </si>
  <si>
    <t>Acquiring - Follows/tracks a stimulus when it moves</t>
  </si>
  <si>
    <t>Acquiring - Looks around for disappearing stimuli</t>
  </si>
  <si>
    <t>Acquiring - Explores toys and objects using one or two senses</t>
  </si>
  <si>
    <t>Acquiring - Explores toys and objects with a wide range of senses</t>
  </si>
  <si>
    <t xml:space="preserve">Acquiring - Demonstrates an interest in environment </t>
  </si>
  <si>
    <t>Acquiring - Shows preference for toys and objects</t>
  </si>
  <si>
    <t>Acquiring - Recognises that repeated actions leads to particular effects (cause and
effect)</t>
  </si>
  <si>
    <t>Acquiring - Responds differently to familiar and unfamiliar sensory stimuli, objects,
people and/or activities</t>
  </si>
  <si>
    <t>Acquiring - Returns a familiar toy or object to a familiar place</t>
  </si>
  <si>
    <t>Acquiring - Demonstrates an awareness of their own possessions through behavioural,
physical, facial and vocal expression</t>
  </si>
  <si>
    <t>Acquiring - Demonstrates an awareness that a specific toy or object has a purpose, e.g.
pours from a watering can, feeds a doll using a bottle</t>
  </si>
  <si>
    <t>Acquiring - Shows awareness of a change or difference in a familiar activity or routine</t>
  </si>
  <si>
    <t>Acquiring - Follows steps within a familiar routine (for example, transitions between
activities, daily hygiene activities</t>
  </si>
  <si>
    <t>Acquiring - Begins to initiate or complete a familiar routine (for example, transitions between activities, daily hygiene activities)</t>
  </si>
  <si>
    <t>Fluent - Notices stimuli</t>
  </si>
  <si>
    <t>Fluent - Follows/tracks a stimulus when it moves</t>
  </si>
  <si>
    <t>Fluent - Looks around for disappearing stimuli</t>
  </si>
  <si>
    <t>Fluent - Explores toys and objects using one or two senses</t>
  </si>
  <si>
    <t>Fluent - Explores toys and objects with a wide range of senses</t>
  </si>
  <si>
    <t xml:space="preserve">Fluent - Demonstrates an interest in environment </t>
  </si>
  <si>
    <t>Fluent - Shows preference for toys and objects</t>
  </si>
  <si>
    <t>Fluent - Recognises that repeated actions leads to particular effects (cause and
effect)</t>
  </si>
  <si>
    <t>Fluent - Responds differently to familiar and unfamiliar sensory stimuli, objects,
people and/or activities</t>
  </si>
  <si>
    <t>Fluent - Returns a familiar toy or object to a familiar place</t>
  </si>
  <si>
    <t>Fluent - Demonstrates an awareness of their own possessions through behavioural,
physical, facial and vocal expression</t>
  </si>
  <si>
    <t>Fluent - Demonstrates an awareness that a specific toy or object has a purpose, e.g.
pours from a watering can, feeds a doll using a bottle</t>
  </si>
  <si>
    <t>Fluent - Shows awareness of a change or difference in a familiar activity or routine</t>
  </si>
  <si>
    <t>Fluent - Follows steps within a familiar routine (for example, transitions between
activities, daily hygiene activities</t>
  </si>
  <si>
    <t>Fluent - Begins to initiate or complete a familiar routine (for example, transitions between activities, daily hygiene activities)</t>
  </si>
  <si>
    <t>Generalised - Notices stimuli</t>
  </si>
  <si>
    <t>Generalised - Follows/tracks a stimulus when it moves</t>
  </si>
  <si>
    <t>Generalised - Looks around for disappearing stimuli</t>
  </si>
  <si>
    <t>Generalised - Explores toys and objects using one or two senses</t>
  </si>
  <si>
    <t>Generalised - Explores toys and objects with a wide range of senses</t>
  </si>
  <si>
    <t xml:space="preserve">Generalised - Demonstrates an interest in environment </t>
  </si>
  <si>
    <t>Generalised - Shows preference for toys and objects</t>
  </si>
  <si>
    <t>Generalised - Recognises that repeated actions leads to particular effects (cause and
effect)</t>
  </si>
  <si>
    <t>Generalised - Responds differently to familiar and unfamiliar sensory stimuli, objects,
people and/or activities</t>
  </si>
  <si>
    <t>Generalised - Returns a familiar toy or object to a familiar place</t>
  </si>
  <si>
    <t>Generalised - Demonstrates an awareness of their own possessions through behavioural,
physical, facial and vocal expression</t>
  </si>
  <si>
    <t>Generalised - Demonstrates an awareness that a specific toy or object has a purpose, e.g.
pours from a watering can, feeds a doll using a bottle</t>
  </si>
  <si>
    <t>Generalised - Shows awareness of a change or difference in a familiar activity or routine</t>
  </si>
  <si>
    <t>Generalised - Follows steps within a familiar routine (for example, transitions between
activities, daily hygiene activities</t>
  </si>
  <si>
    <t>Generalised - Begins to initiate or complete a familiar routine (for example, transitions between activities, daily hygiene activities)</t>
  </si>
  <si>
    <t xml:space="preserve">Acquiring - Shows basic emotions (happy, sad, angry, scared, surprised and disgust)
through behavioural, physical, facial and vocal expression </t>
  </si>
  <si>
    <t>Acquiring - Reacts in some way to the emotions of others</t>
  </si>
  <si>
    <t>Acquiring - Demonstrates a consistent emotional response to indicate displeasure to a range of sensory stimuli, objects, people and/or activities</t>
  </si>
  <si>
    <t>Acquiring - Demonstrates a consistent emotional response to indicate pleasure to a range
of sensory stimuli, objects, people and/or activities</t>
  </si>
  <si>
    <t>Acquiring - Shows emotional responses to a range of sensory stimuli, objects, people
and/or activities</t>
  </si>
  <si>
    <t xml:space="preserve">Acquiring - Copies the emotional responses of others in their facial expression and body gestures </t>
  </si>
  <si>
    <t>Acquiring - Recognises different facial expressions that demonstrate basic emotions (real
people, photos, symbols)</t>
  </si>
  <si>
    <t>Acquiring - Demonstrates pleasure in response to feedback from others</t>
  </si>
  <si>
    <t>Acquiring - Demonstrates a sense of achievement through behavioural, physical, facial and/or vocal expression</t>
  </si>
  <si>
    <t xml:space="preserve">Fluent - Shows basic emotions (happy, sad, angry, scared, surprised and disgust)
through behavioural, physical, facial and vocal expression </t>
  </si>
  <si>
    <t>Fluent - Reacts in some way to the emotions of others</t>
  </si>
  <si>
    <t>Fluent - Demonstrates a consistent emotional response to indicate displeasure to a range of sensory stimuli, objects, people and/or activities</t>
  </si>
  <si>
    <t>Fluent - Demonstrates a consistent emotional response to indicate pleasure to a range
of sensory stimuli, objects, people and/or activities</t>
  </si>
  <si>
    <t>Fluent - Shows emotional responses to a range of sensory stimuli, objects, people
and/or activities</t>
  </si>
  <si>
    <t xml:space="preserve">Fluent - Copies the emotional responses of others in their facial expression and body gestures </t>
  </si>
  <si>
    <t>Fluent - Recognises different facial expressions that demonstrate basic emotions (real
people, photos, symbols)</t>
  </si>
  <si>
    <t>Fluent - Demonstrates pleasure in response to feedback from others</t>
  </si>
  <si>
    <t>Fluent - Demonstrates a sense of achievement through behavioural, physical, facial and/or vocal expression</t>
  </si>
  <si>
    <t xml:space="preserve">Generalised - Shows basic emotions (happy, sad, angry, scared, surprised and disgust)
through behavioural, physical, facial and vocal expression </t>
  </si>
  <si>
    <t>Generalised - Reacts in some way to the emotions of others</t>
  </si>
  <si>
    <t>Generalised - Demonstrates a consistent emotional response to indicate displeasure to a range of sensory stimuli, objects, people and/or activities</t>
  </si>
  <si>
    <t>Generalised - Demonstrates a consistent emotional response to indicate pleasure to a range
of sensory stimuli, objects, people and/or activities</t>
  </si>
  <si>
    <t>Generalised - Shows emotional responses to a range of sensory stimuli, objects, people
and/or activities</t>
  </si>
  <si>
    <t xml:space="preserve">Generalised - Copies the emotional responses of others in their facial expression and body gestures </t>
  </si>
  <si>
    <t>Generalised - Recognises different facial expressions that demonstrate basic emotions (real
people, photos, symbols)</t>
  </si>
  <si>
    <t>Generalised - Demonstrates pleasure in response to feedback from others</t>
  </si>
  <si>
    <t>Generalised - Demonstrates a sense of achievement through behavioural, physical, facial and/or vocal expression</t>
  </si>
  <si>
    <t>Acquiring - Shows an awareness of different body parts</t>
  </si>
  <si>
    <t>Acquiring - Demonstrates control of a body part (for example, stays still, turns head
towards a stimulus or reaches hand towards a switch)</t>
  </si>
  <si>
    <t>Acquiring - Maintains a position (on side, sitting, standing etc.)</t>
  </si>
  <si>
    <t>Acquiring - Transitions in and out of a position (sitting, standing etc.)</t>
  </si>
  <si>
    <t>Acquiring - Transitions out with centre of gravity and returns</t>
  </si>
  <si>
    <t>Acquiring - Travels in different ways (crawling, bottom shuffling, rolling, sliding, walking
etc.)</t>
  </si>
  <si>
    <t>Acquiring - Moves in a range of directions e.g. reaches or moves forward, backwards or
sideways</t>
  </si>
  <si>
    <t>Acquiring - Starts to control speed of movement</t>
  </si>
  <si>
    <t>Acquiring - Starts to control force of movement</t>
  </si>
  <si>
    <t>Fluent - Shows an awareness of different body parts</t>
  </si>
  <si>
    <t>Fluent - Demonstrates control of a body part (for example, stays still, turns head
towards a stimulus or reaches hand towards a switch)</t>
  </si>
  <si>
    <t>Fluent - Maintains a position (on side, sitting, standing etc.)</t>
  </si>
  <si>
    <t>Fluent - Transitions in and out of a position (sitting, standing etc.)</t>
  </si>
  <si>
    <t>Fluent - Transitions out with centre of gravity and returns</t>
  </si>
  <si>
    <t>Fluent - Travels in different ways (crawling, bottom shuffling, rolling, sliding, walking
etc.)</t>
  </si>
  <si>
    <t>Fluent - Moves in a range of directions e.g. reaches or moves forward, backwards or
sideways</t>
  </si>
  <si>
    <t>Fluent - Starts to control speed of movement</t>
  </si>
  <si>
    <t>Fluent - Starts to control force of movement</t>
  </si>
  <si>
    <t>Generalised - Shows an awareness of different body parts</t>
  </si>
  <si>
    <t>Generalised - Demonstrates control of a body part (for example, stays still, turns head
towards a stimulus or reaches hand towards a switch)</t>
  </si>
  <si>
    <t>Generalised - Maintains a position (on side, sitting, standing etc.)</t>
  </si>
  <si>
    <t>Generalised - Transitions in and out of a position (sitting, standing etc.)</t>
  </si>
  <si>
    <t>Generalised - Transitions out with centre of gravity and returns</t>
  </si>
  <si>
    <t>Generalised - Travels in different ways (crawling, bottom shuffling, rolling, sliding, walking
etc.)</t>
  </si>
  <si>
    <t>Generalised - Moves in a range of directions e.g. reaches or moves forward, backwards or
sideways</t>
  </si>
  <si>
    <t>Generalised - Starts to control speed of movement</t>
  </si>
  <si>
    <t>Generalised - Starts to control force of movement</t>
  </si>
  <si>
    <t>Acquiring - Uses hands, fingers or feet to explore objects</t>
  </si>
  <si>
    <t>Acquiring - Grasps and releases a range of objects</t>
  </si>
  <si>
    <t>Acquiring - Holds and stabilises a range of objects</t>
  </si>
  <si>
    <t>Acquiring - Uses hands to manipulate an object for a range of functions (for example,
push, pull, open, close)</t>
  </si>
  <si>
    <t>Fluent - Uses hands, fingers or feet to explore objects</t>
  </si>
  <si>
    <t>Fluent - Grasps and releases a range of objects</t>
  </si>
  <si>
    <t>Fluent - Holds and stabilises a range of objects</t>
  </si>
  <si>
    <t>Fluent - Uses hands to manipulate an object for a range of functions (for example,
push, pull, open, close)</t>
  </si>
  <si>
    <t>Generalised - Uses hands, fingers or feet to explore objects</t>
  </si>
  <si>
    <t>Generalised - Grasps and releases a range of objects</t>
  </si>
  <si>
    <t>Generalised - Holds and stabilises a range of objects</t>
  </si>
  <si>
    <t>Generalised - Uses hands to manipulate an object for a range of functions (for example,
push, pull, open, close)</t>
  </si>
  <si>
    <t>Acquiring - Starts to coordinate actions (for example, walking and holding an object,
reaching for an object etc.)</t>
  </si>
  <si>
    <t>Fluent - Starts to coordinate actions (for example, walking and holding an object,
reaching for an object etc.)</t>
  </si>
  <si>
    <t>Generalised - Starts to coordinate actions (for example, walking and holding an object,
reaching for an object etc.)</t>
  </si>
  <si>
    <t>Acquiring - Attempts to self soothe (may be unconventional)</t>
  </si>
  <si>
    <t>Acquiring - Tolerates an adult’s attempts to intervene when distressed</t>
  </si>
  <si>
    <t>Acquiring - Accepts redirection when distressed</t>
  </si>
  <si>
    <t>Acquiring - Uses a range of sensory stimuli, objects and/or activities to self soothe at the
direction of others</t>
  </si>
  <si>
    <t>Acquiring - Responds to adult support when distressed</t>
  </si>
  <si>
    <t>Acquiring - Selects a range of sensory stimuli, objects and/or activities to self soothe</t>
  </si>
  <si>
    <t>Acquiring - Seeks adult support when distressed</t>
  </si>
  <si>
    <t>Acquiring - Begins to regulate emotional response by using a range of sensory stimuli,
objects, people and/or activities</t>
  </si>
  <si>
    <t>Fluent - Attempts to self soothe (may be unconventional)</t>
  </si>
  <si>
    <t>Fluent - Tolerates an adult’s attempts to intervene when distressed</t>
  </si>
  <si>
    <t>Fluent - Accepts redirection when distressed</t>
  </si>
  <si>
    <t>Fluent - Uses a range of sensory stimuli, objects and/or activities to self soothe at the
direction of others</t>
  </si>
  <si>
    <t>Fluent - Responds to adult support when distressed</t>
  </si>
  <si>
    <t>Fluent - Selects a range of sensory stimuli, objects and/or activities to self soothe</t>
  </si>
  <si>
    <t>Fluent - Seeks adult support when distressed</t>
  </si>
  <si>
    <t>Fluent - Begins to regulate emotional response by using a range of sensory stimuli,
objects, people and/or activities</t>
  </si>
  <si>
    <t>Generalised - Attempts to self soothe (may be unconventional)</t>
  </si>
  <si>
    <t>Generalised - Tolerates an adult’s attempts to intervene when distressed</t>
  </si>
  <si>
    <t>Generalised - Accepts redirection when distressed</t>
  </si>
  <si>
    <t>Generalised - Uses a range of sensory stimuli, objects and/or activities to self soothe at the
direction of others</t>
  </si>
  <si>
    <t>Generalised - Responds to adult support when distressed</t>
  </si>
  <si>
    <t>Generalised - Selects a range of sensory stimuli, objects and/or activities to self soothe</t>
  </si>
  <si>
    <t>Generalised - Seeks adult support when distressed</t>
  </si>
  <si>
    <t>Generalised - Begins to regulate emotional response by using a range of sensory stimuli,
objects, people and/or activities</t>
  </si>
  <si>
    <t>Numeracy and Mathematics</t>
  </si>
  <si>
    <t>Pre - early Level Tracker</t>
  </si>
  <si>
    <t>Shape, Postion and Movment</t>
  </si>
  <si>
    <t>Properties of 2D shapes and 3D objects.  MTH 0-19a</t>
  </si>
  <si>
    <t>Investigates the properties of shapes and objects through play activities such as posting shapes, stacking objects, inserting puzzle pieces</t>
  </si>
  <si>
    <t>Uses objects in a way that demonstrates an awareness of their properties</t>
  </si>
  <si>
    <t>Matches real life 3 D objects</t>
  </si>
  <si>
    <t>Matches 2 D shapes</t>
  </si>
  <si>
    <t>Recognises the names of some simple shapes, for example, circle, star, square</t>
  </si>
  <si>
    <t xml:space="preserve">Angle, Symmetry and Transformation 
MTH 0-17a. MTH 0-19a  </t>
  </si>
  <si>
    <t>Demonstrates an understanding of simple positional language such as in, on, under, up and down</t>
  </si>
  <si>
    <t>Joins in familiar movement games and activities</t>
  </si>
  <si>
    <t>Follows some simple directions within familiar movement games and dance, e.g. turn around</t>
  </si>
  <si>
    <t>Information Handling</t>
  </si>
  <si>
    <t>Data and Analysis. MNU 0-20a. MNU 0-20b. MNU 0-20c</t>
  </si>
  <si>
    <t>Collects or chooses a group of objects that share one property</t>
  </si>
  <si>
    <t>Matches specific objects to other objects, pictures or symbols</t>
  </si>
  <si>
    <t>Sorts a group of objects using a given criteria</t>
  </si>
  <si>
    <t>Uses signs/symbols/pictures/objects of reference to help plan and make choices</t>
  </si>
  <si>
    <t>Number, Momey and Measure</t>
  </si>
  <si>
    <t>Acquiring - Investigates the properties of shapes and objects through play activities such as posting shapes, stacking objects, inserting puzzle pieces</t>
  </si>
  <si>
    <t>Acquiring - Uses objects in a way that demonstrates an awareness of their properties</t>
  </si>
  <si>
    <t>Acquiring - Matches real life 3 D objects</t>
  </si>
  <si>
    <t>Acquiring - Matches 2 D shapes</t>
  </si>
  <si>
    <t>Acquiring - Recognises the names of some simple shapes, for example, circle, star, square</t>
  </si>
  <si>
    <t>Fluent - Investigates the properties of shapes and objects through play activities such as posting shapes, stacking objects, inserting puzzle pieces</t>
  </si>
  <si>
    <t>Fluent - Uses objects in a way that demonstrates an awareness of their properties</t>
  </si>
  <si>
    <t>Fluent - Matches real life 3 D objects</t>
  </si>
  <si>
    <t>Fluent - Matches 2 D shapes</t>
  </si>
  <si>
    <t>Fluent - Recognises the names of some simple shapes, for example, circle, star, square</t>
  </si>
  <si>
    <t>Generalised - Investigates the properties of shapes and objects through play activities such as posting shapes, stacking objects, inserting puzzle pieces</t>
  </si>
  <si>
    <t>Generalised -  objects in a way that demonstrates an awareness of their properties</t>
  </si>
  <si>
    <t>Generalised - Matches real life 3 D objects</t>
  </si>
  <si>
    <t>Generalised - Matches 2 D shapes</t>
  </si>
  <si>
    <t>Generalised - Recognises the names of some simple shapes, for example, circle, star, square</t>
  </si>
  <si>
    <t>Acquiring - Demonstrates an understanding of simple positional language such as in, on, under, up and down</t>
  </si>
  <si>
    <t>Acquiring - Joins in familiar movement games and activities</t>
  </si>
  <si>
    <t>Acquiring - Follows some simple directions within familiar movement games and dance, e.g. turn around</t>
  </si>
  <si>
    <t>Fluent - Demonstrates an understanding of simple positional language such as in, on, under, up and down</t>
  </si>
  <si>
    <t>Fluent - Joins in familiar movement games and activities</t>
  </si>
  <si>
    <t>Fluent - Follows some simple directions within familiar movement games and dance, e.g. turn around</t>
  </si>
  <si>
    <t>Generalised - Demonstrates an understanding of simple positional language such as in, on, under, up and down</t>
  </si>
  <si>
    <t>Generalised - Joins in familiar movement games and activities</t>
  </si>
  <si>
    <t>Generalised - Follows some simple directions within familiar movement games and dance, e.g. turn around</t>
  </si>
  <si>
    <t>Acquiring - Collects or chooses a group of objects that share one property</t>
  </si>
  <si>
    <t>Acquiring - Matches specific objects to other objects, pictures or symbols</t>
  </si>
  <si>
    <t>Acquiring - Sorts a group of objects using a given criteria</t>
  </si>
  <si>
    <t>Acquiring - Uses signs/symbols/pictures/objects of reference to help plan and make choices</t>
  </si>
  <si>
    <t>Fluent - Collects or chooses a group of objects that share one property</t>
  </si>
  <si>
    <t>Fluent - Matches specific objects to other objects, pictures or symbols</t>
  </si>
  <si>
    <t>Fluent - Sorts a group of objects using a given criteria</t>
  </si>
  <si>
    <t>Fluent - Uses signs/symbols/pictures/objects of reference to help plan and make choices</t>
  </si>
  <si>
    <t>Generalised - Collects or chooses a group of objects that share one property</t>
  </si>
  <si>
    <t>Generalised - Matches specific objects to other objects, pictures or symbols</t>
  </si>
  <si>
    <t>Generalised - Sorts a group of objects using a given criteria</t>
  </si>
  <si>
    <t>Generalised - Uses signs/symbols/pictures/objects of reference to help plan and make choices</t>
  </si>
  <si>
    <t>Number, Money and Measure</t>
  </si>
  <si>
    <r>
      <t xml:space="preserve"> </t>
    </r>
    <r>
      <rPr>
        <b/>
        <sz val="14"/>
        <color rgb="FF000000"/>
        <rFont val="Calibri"/>
        <family val="2"/>
      </rPr>
      <t>Estimation and Rounding</t>
    </r>
    <r>
      <rPr>
        <sz val="14"/>
        <color rgb="FF000000"/>
        <rFont val="Calibri"/>
        <family val="2"/>
      </rPr>
      <t xml:space="preserve">
MNU 0-01a 	</t>
    </r>
  </si>
  <si>
    <t>Shows a recognition of one, none and lots in a range of practical contexts</t>
  </si>
  <si>
    <t>Shows recognition of more or less in a range of practical contexts</t>
  </si>
  <si>
    <r>
      <rPr>
        <b/>
        <sz val="14"/>
        <color theme="1"/>
        <rFont val="Calibri"/>
        <family val="2"/>
        <scheme val="minor"/>
      </rPr>
      <t xml:space="preserve">Number and Number Processes </t>
    </r>
    <r>
      <rPr>
        <sz val="14"/>
        <color theme="1"/>
        <rFont val="Calibri"/>
        <family val="2"/>
        <scheme val="minor"/>
      </rPr>
      <t xml:space="preserve">
MNU 0-01a. MNU 0-03a.   </t>
    </r>
  </si>
  <si>
    <t>Participates in nursery rhymes and songs which involve an introduction to number</t>
  </si>
  <si>
    <t>Calls out/demonstrates an awareness of numbers that come next in a familiar sequence</t>
  </si>
  <si>
    <t>Recognises some familiar numbers within the environment</t>
  </si>
  <si>
    <t>Carries out familiar tasks that involve one to one matching</t>
  </si>
  <si>
    <t>Recognises and/or uses the sequence of 1,2, 3 to lead into or out of an activity</t>
  </si>
  <si>
    <t>Says or signs the number words in order</t>
  </si>
  <si>
    <t>Recognises and identifies some numerals</t>
  </si>
  <si>
    <t>When asked 'how many?', recognises that they should respond with a number</t>
  </si>
  <si>
    <t>Follows along a sequence of numerals while communicating the words</t>
  </si>
  <si>
    <t>Begins to show one-to-one correspondence by indicating (for example, by pointing) at each item and/or reciting the appropriate number words</t>
  </si>
  <si>
    <t>Uses counting to accurately identify 'how many?' there are in a small group of items</t>
  </si>
  <si>
    <t>Gives a requested number of items in a practical setting</t>
  </si>
  <si>
    <t>Adds one more and/or takes one away from a group of items on request</t>
  </si>
  <si>
    <t>Identifies when there is none left</t>
  </si>
  <si>
    <t>Demonstrates an understanding of first and last in a familiar routine</t>
  </si>
  <si>
    <r>
      <rPr>
        <b/>
        <sz val="14"/>
        <color theme="1"/>
        <rFont val="Calibri"/>
        <family val="2"/>
        <scheme val="minor"/>
      </rPr>
      <t xml:space="preserve">Fractions, Decimal Fractions and Percentages </t>
    </r>
    <r>
      <rPr>
        <sz val="14"/>
        <color theme="1"/>
        <rFont val="Calibri"/>
        <family val="2"/>
        <scheme val="minor"/>
      </rPr>
      <t xml:space="preserve">
MNU 0-07a</t>
    </r>
  </si>
  <si>
    <t>Splits an item into smaller pieces</t>
  </si>
  <si>
    <t>Puts smaller pieces back together to make the whole</t>
  </si>
  <si>
    <t>Takes part in distributing a collection of items between a group</t>
  </si>
  <si>
    <t>Distributes items one at a time</t>
  </si>
  <si>
    <r>
      <t xml:space="preserve">Money
</t>
    </r>
    <r>
      <rPr>
        <sz val="14"/>
        <color rgb="FF000000"/>
        <rFont val="Calibri"/>
        <family val="2"/>
        <scheme val="minor"/>
      </rPr>
      <t xml:space="preserve">MNU 0-09a </t>
    </r>
  </si>
  <si>
    <t>Exchanges an item for something else</t>
  </si>
  <si>
    <t>Exchanges a range of media including coins, cards or other forms of money in exchange for something</t>
  </si>
  <si>
    <t>Handles a range of real money that demonstrates an awareness of money, for example, puts it into a purse or a till or other relevant item</t>
  </si>
  <si>
    <t>Finds coins in a group of mixed items</t>
  </si>
  <si>
    <t>Matches coins or notes that are the same</t>
  </si>
  <si>
    <t>Sorts some coins from other coins</t>
  </si>
  <si>
    <t>Identifies some coins</t>
  </si>
  <si>
    <t>Uses language of money in a real life situation, e.g. pay, coin, change, buy, pounds, pence</t>
  </si>
  <si>
    <r>
      <t>Time</t>
    </r>
    <r>
      <rPr>
        <sz val="14"/>
        <color rgb="FF000000"/>
        <rFont val="Calibri"/>
        <family val="2"/>
        <scheme val="minor"/>
      </rPr>
      <t xml:space="preserve">
MNU 0-10a</t>
    </r>
  </si>
  <si>
    <t>Demonstrates awareness of start and finish by responding to a start and finish signifier such as a tune, object, etc.</t>
  </si>
  <si>
    <t>Moves on to doing something different in response to a simple timetable (for example, objects, photos, symbols)</t>
  </si>
  <si>
    <t>Follows a sequence of activities in response to a timetable (e.g. objects, photos, symbols)</t>
  </si>
  <si>
    <t>Identifies that there are different activities that happen at different times of the day and different days of the wee</t>
  </si>
  <si>
    <t>Shows an awareness that there are different days of the week</t>
  </si>
  <si>
    <t>Shows some awareness that there are different features associated with different seasons such as weather, clothes, festivals</t>
  </si>
  <si>
    <t>Shows some understanding of time passing, e.g. through waiting for a timer, or waiting for a turn or activity</t>
  </si>
  <si>
    <t>Shows some awareness of the language of time, e.g. before, after, time for, tomorrow, today, afternoon, morning, night, now, next, finished and wait</t>
  </si>
  <si>
    <r>
      <t xml:space="preserve">Measurement
</t>
    </r>
    <r>
      <rPr>
        <sz val="14"/>
        <color rgb="FF000000"/>
        <rFont val="Calibri"/>
        <family val="2"/>
        <scheme val="minor"/>
      </rPr>
      <t>MNU 0-11a</t>
    </r>
  </si>
  <si>
    <t>Explores different items in their world in relation to size, weight, length and capacity through a variety of actions, e.g. filling and emptying</t>
  </si>
  <si>
    <t>Identifies items by size and/or amount, for example, big and small, heavy and light, full and empty, from a choice of two</t>
  </si>
  <si>
    <t>Matches items by size and length</t>
  </si>
  <si>
    <t>Sorts items by size and/or amount, for example, big and small, heavy and light, full and empty</t>
  </si>
  <si>
    <t>Responds to directions by more or less</t>
  </si>
  <si>
    <r>
      <t xml:space="preserve">Patterns and Relationships
</t>
    </r>
    <r>
      <rPr>
        <sz val="14"/>
        <color rgb="FF000000"/>
        <rFont val="Calibri"/>
        <family val="2"/>
        <scheme val="minor"/>
      </rPr>
      <t>MTH 0-13a</t>
    </r>
  </si>
  <si>
    <t>Finds familiar items that go together and matches them</t>
  </si>
  <si>
    <t>Responds to a change in a familiar pattern or routine</t>
  </si>
  <si>
    <t>Acquiring - Shows a recognition of one, none and lots in a range of practical contexts</t>
  </si>
  <si>
    <t>Acquiring - Shows recognition of more or less in a range of practical contexts</t>
  </si>
  <si>
    <t>Fluent - Shows a recognition of one, none and lots in a range of practical contexts</t>
  </si>
  <si>
    <t>Fluent - Shows recognition of more or less in a range of practical contexts</t>
  </si>
  <si>
    <t>Generalised - Shows a recognition of one, none and lots in a range of practical contexts</t>
  </si>
  <si>
    <t>Generalised -  recognition of more or less in a range of practical contexts</t>
  </si>
  <si>
    <t>Acquiring - Participates in nursery rhymes and songs which involve an introduction to number</t>
  </si>
  <si>
    <t>Acquiring - Calls out/demonstrates an awareness of numbers that come next in a familiar sequence</t>
  </si>
  <si>
    <t>Acquiring - Recognises some familiar numbers within the environment</t>
  </si>
  <si>
    <t>Acquiring - Carries out familiar tasks that involve one to one matching</t>
  </si>
  <si>
    <t>Acquiring - Recognises and/or uses the sequence of 1,2, 3 to lead into or out of an activity</t>
  </si>
  <si>
    <t>Acquiring - Says or signs the number words in order</t>
  </si>
  <si>
    <t>Acquiring - Recognises and identifies some numerals</t>
  </si>
  <si>
    <t>Fluent - Participates in nursery rhymes and songs which involve an introduction to number</t>
  </si>
  <si>
    <t>Fluent - Calls out/demonstrates an awareness of numbers that come next in a familiar sequence</t>
  </si>
  <si>
    <t>Fluent - Recognises some familiar numbers within the environment</t>
  </si>
  <si>
    <t>Fluent - Carries out familiar tasks that involve one to one matching</t>
  </si>
  <si>
    <t>Fluent - Recognises and/or uses the sequence of 1,2, 3 to lead into or out of an activity</t>
  </si>
  <si>
    <t>Fluent - Says or signs the number words in order</t>
  </si>
  <si>
    <t>Fluent - Recognises and identifies some numerals</t>
  </si>
  <si>
    <t>Generalised - Participates in nursery rhymes and songs which involve an introduction to number</t>
  </si>
  <si>
    <t>Generalised - Calls out/demonstrates an awareness of numbers that come next in a familiar sequence</t>
  </si>
  <si>
    <t>Generalised - Recognises some familiar numbers within the environment</t>
  </si>
  <si>
    <t>Generalised - Carries out familiar tasks that involve one to one matching</t>
  </si>
  <si>
    <t>Generalised - Recognises and/or uses the sequence of 1,2, 3 to lead into or out of an activity</t>
  </si>
  <si>
    <t>Generalised - Says or signs the number words in order</t>
  </si>
  <si>
    <t>Generalised - Recognises and identifies some numerals</t>
  </si>
  <si>
    <t>Acquiring - When asked 'how many?', recognises that they should respond with a number</t>
  </si>
  <si>
    <t>Acquiring - Follows along a sequence of numerals while communicating the words</t>
  </si>
  <si>
    <t>Acquiring - Begins to show one-to-one correspondence by indicating (for example, by pointing) at each item and/or reciting the appropriate number words</t>
  </si>
  <si>
    <t>Acquiring - Uses counting to accurately identify 'how many?' there are in a small group of items</t>
  </si>
  <si>
    <t>Acquiring - Gives a requested number of items in a practical setting</t>
  </si>
  <si>
    <t>Acquiring - Adds one more and/or takes one away from a group of items on request</t>
  </si>
  <si>
    <t>Acquiring - Identifies when there is none left</t>
  </si>
  <si>
    <t>Acquiring - Demonstrates an understanding of first and last in a familiar routine</t>
  </si>
  <si>
    <t>Fluent - When asked 'how many?', recognises that they should respond with a number</t>
  </si>
  <si>
    <t>Fluent - Follows along a sequence of numerals while communicating the words</t>
  </si>
  <si>
    <t>Fluent - Begins to show one-to-one correspondence by indicating (for example, by pointing) at each item and/or reciting the appropriate number words</t>
  </si>
  <si>
    <t>Fluent - Uses counting to accurately identify 'how many?' there are in a small group of items</t>
  </si>
  <si>
    <t>Fluent - Gives a requested number of items in a practical setting</t>
  </si>
  <si>
    <t>Fluent - Adds one more and/or takes one away from a group of items on request</t>
  </si>
  <si>
    <t>Fluent - Identifies when there is none left</t>
  </si>
  <si>
    <t>Fluent - Demonstrates an understanding of first and last in a familiar routine</t>
  </si>
  <si>
    <t>Generalised - When asked 'how many?', recognises that they should respond with a number</t>
  </si>
  <si>
    <t>Generalised - Follows along a sequence of numerals while communicating the words</t>
  </si>
  <si>
    <t>Generalised - Begins to show one-to-one correspondence by indicating (for example, by pointing) at each item and/or reciting the appropriate number words</t>
  </si>
  <si>
    <t>Generalised - Uses counting to accurately identify 'how many?' there are in a small group of items</t>
  </si>
  <si>
    <t>Generalised - Gives a requested number of items in a practical setting</t>
  </si>
  <si>
    <t>Generalised Adds one more and/or takes one away from a group of items on request</t>
  </si>
  <si>
    <t>Generalised - Identifies when there is none left</t>
  </si>
  <si>
    <t>Generalised - Demonstrates an understanding of first and last in a familiar routine</t>
  </si>
  <si>
    <t>Acquiring - Splits an item into smaller pieces</t>
  </si>
  <si>
    <t>Acquiring - Puts smaller pieces back together to make the whole</t>
  </si>
  <si>
    <t>Acquiring - Takes part in distributing a collection of items between a group</t>
  </si>
  <si>
    <t>Acquiring - Distributes items one at a time</t>
  </si>
  <si>
    <t>Fluent - Splits an item into smaller pieces</t>
  </si>
  <si>
    <t>Fluent - Puts smaller pieces back together to make the whole</t>
  </si>
  <si>
    <t>Fluent - Takes part in distributing a collection of items between a group</t>
  </si>
  <si>
    <t>Fluent - Distributes items one at a time</t>
  </si>
  <si>
    <t>Generalised - Splits an item into smaller pieces</t>
  </si>
  <si>
    <t>Generalised - Puts smaller pieces back together to make the whole</t>
  </si>
  <si>
    <t>Generalised - Takes part in distributing a collection of items between a group</t>
  </si>
  <si>
    <t>Generalised - Distributes items one at a time</t>
  </si>
  <si>
    <t>Acquiring - Exchanges an item for something else</t>
  </si>
  <si>
    <t>Acquiring - Exchanges a range of media including coins, cards or other forms of money in exchange for something</t>
  </si>
  <si>
    <t>Acquiring - Handles a range of real money that demonstrates an awareness of money, for example, puts it into a purse or a till or other relevant item</t>
  </si>
  <si>
    <t>Acquiring - Finds coins in a group of mixed items</t>
  </si>
  <si>
    <t>Acquiring - Matches coins or notes that are the same</t>
  </si>
  <si>
    <t>Acquiring - Sorts some coins from other coins</t>
  </si>
  <si>
    <t>Acquiring - Identifies some coins</t>
  </si>
  <si>
    <t>Acquiring - Uses language of money in a real life situation, e.g. pay, coin, change, buy, pounds, pence</t>
  </si>
  <si>
    <t>Fluent - Exchanges an item for something else</t>
  </si>
  <si>
    <t>Fluent - Exchanges a range of media including coins, cards or other forms of money in exchange for something</t>
  </si>
  <si>
    <t>Fluent - Handles a range of real money that demonstrates an awareness of money, for example, puts it into a purse or a till or other relevant item</t>
  </si>
  <si>
    <t>Fluent - Finds coins in a group of mixed items</t>
  </si>
  <si>
    <t>Fluent - Matches coins or notes that are the same</t>
  </si>
  <si>
    <t>Fluent - Sorts some coins from other coins</t>
  </si>
  <si>
    <t>Fluent - Identifies some coins</t>
  </si>
  <si>
    <t>Fluent - Uses language of money in a real life situation, e.g. pay, coin, change, buy, pounds, pence</t>
  </si>
  <si>
    <t>Generalised - Exchanges an item for something else</t>
  </si>
  <si>
    <t>Generalised - Exchanges a range of media including coins, cards or other forms of money in exchange for something</t>
  </si>
  <si>
    <t>Generalised - Handles a range of real money that demonstrates an awareness of money, for example, puts it into a purse or a till or other relevant item</t>
  </si>
  <si>
    <t>Generalised - Finds coins in a group of mixed items</t>
  </si>
  <si>
    <t>Generalised - Matches coins or notes that are the same</t>
  </si>
  <si>
    <t>Generalised - Sorts some coins from other coins</t>
  </si>
  <si>
    <t>Generalised - Identifies some coins</t>
  </si>
  <si>
    <t>Generalised - Uses language of money in a real life situation, e.g. pay, coin, change, buy, pounds, pence</t>
  </si>
  <si>
    <t>Acquiring - Demonstrates awareness of start and finish by responding to a start and finish signifier such as a tune, object, etc.</t>
  </si>
  <si>
    <t>Acquiring - Moves on to doing something different in response to a simple timetable (for example, objects, photos, symbols)</t>
  </si>
  <si>
    <t>Acquiring - Follows a sequence of activities in response to a timetable (e.g. objects, photos, symbols)</t>
  </si>
  <si>
    <t>Acquiring - Identifies that there are different activities that happen at different times of the day and different days of the wee</t>
  </si>
  <si>
    <t>Acquiring - Shows an awareness that there are different days of the week</t>
  </si>
  <si>
    <t>Acquiring - Shows some awareness that there are different features associated with different seasons such as weather, clothes, festivals</t>
  </si>
  <si>
    <t>Acquiring - Shows some understanding of time passing, e.g. through waiting for a timer, or waiting for a turn or activity</t>
  </si>
  <si>
    <t>Acquiring - Shows some awareness of the language of time, e.g. before, after, time for, tomorrow, today, afternoon, morning, night, now, next, finished and wait</t>
  </si>
  <si>
    <t>Fluent - Demonstrates awareness of start and finish by responding to a start and finish signifier such as a tune, object, etc.</t>
  </si>
  <si>
    <t>Fluent - Moves on to doing something different in response to a simple timetable (for example, objects, photos, symbols)</t>
  </si>
  <si>
    <t>Fluent - Follows a sequence of activities in response to a timetable (e.g. objects, photos, symbols)</t>
  </si>
  <si>
    <t>Fluent - Identifies that there are different activities that happen at different times of the day and different days of the wee</t>
  </si>
  <si>
    <t>Fluent - Shows an awareness that there are different days of the week</t>
  </si>
  <si>
    <t>Fluent - Shows some awareness that there are different features associated with different seasons such as weather, clothes, festivals</t>
  </si>
  <si>
    <t>Fluent - Shows some understanding of time passing, e.g. through waiting for a timer, or waiting for a turn or activity</t>
  </si>
  <si>
    <t>Fluent - Shows some awareness of the language of time, e.g. before, after, time for, tomorrow, today, afternoon, morning, night, now, next, finished and wait</t>
  </si>
  <si>
    <t>Generalised - Demonstrates awareness of start and finish by responding to a start and finish signifier such as a tune, object, etc.</t>
  </si>
  <si>
    <t>Generalised - Moves on to doing something different in response to a simple timetable (for example, objects, photos, symbols)</t>
  </si>
  <si>
    <t>Generalised - Follows a sequence of activities in response to a timetable (e.g. objects, photos, symbols)</t>
  </si>
  <si>
    <t>Generalised - Identifies that there are different activities that happen at different times of the day and different days of the wee</t>
  </si>
  <si>
    <t>Generalised - Shows an awareness that there are different days of the week</t>
  </si>
  <si>
    <t>Generalised - Shows some awareness that there are different features associated with different seasons such as weather, clothes, festivals</t>
  </si>
  <si>
    <t>Generalised - Shows some understanding of time passing, e.g. through waiting for a timer, or waiting for a turn or activity</t>
  </si>
  <si>
    <t>Generalised - Shows some awareness of the language of time, e.g. before, after, time for, tomorrow, today, afternoon, morning, night, now, next, finished and wait</t>
  </si>
  <si>
    <t>Acquiring - Explores different items in their world in relation to size, weight, length and capacity through a variety of actions, e.g. filling and emptying</t>
  </si>
  <si>
    <t>Acquiring - Identifies items by size and/or amount, for example, big and small, heavy and light, full and empty, from a choice of two</t>
  </si>
  <si>
    <t>Acquiring - Matches items by size and length</t>
  </si>
  <si>
    <t>Acquiring - Sorts items by size and/or amount, for example, big and small, heavy and light, full and empty</t>
  </si>
  <si>
    <t>Acquiring. - Responds to directions by more or less</t>
  </si>
  <si>
    <t>Fluent - Explores different items in their world in relation to size, weight, length and capacity through a variety of actions, e.g. filling and emptying</t>
  </si>
  <si>
    <t>Fluent - Identifies items by size and/or amount, for example, big and small, heavy and light, full and empty, from a choice of two</t>
  </si>
  <si>
    <t>Fluent - Matches items by size and length</t>
  </si>
  <si>
    <t>Fluent - Sorts items by size and/or amount, for example, big and small, heavy and light, full and empty</t>
  </si>
  <si>
    <t>Fluent - Responds to directions by more or less</t>
  </si>
  <si>
    <t>Generalised - Explores different items in their world in relation to size, weight, length and capacity through a variety of actions, e.g. filling and emptying</t>
  </si>
  <si>
    <t>Generalised - Identifies items by size and/or amount, for example, big and small, heavy and light, full and empty, from a choice of two</t>
  </si>
  <si>
    <t>Generalised - Matches items by size and length</t>
  </si>
  <si>
    <t>Generalised - Sorts items by size and/or amount, for example, big and small, heavy and light, full and empty</t>
  </si>
  <si>
    <t>Generalised - Responds to directions by more or less</t>
  </si>
  <si>
    <t>Acquiring - Finds familiar items that go together and matches them</t>
  </si>
  <si>
    <t>Acquiring - Responds to a change in a familiar pattern or routine</t>
  </si>
  <si>
    <t>Fluent - Finds familiar items that go together and matches them</t>
  </si>
  <si>
    <t>Fluent - Responds to a change in a familiar pattern or routine</t>
  </si>
  <si>
    <t>Generalised - Finds familiar items that go together and matches them</t>
  </si>
  <si>
    <t>Generalised - Responds to a change in a familiar pattern or routine</t>
  </si>
  <si>
    <t>Writing</t>
  </si>
  <si>
    <r>
      <t xml:space="preserve">Enjoyment 
&amp; Choice
</t>
    </r>
    <r>
      <rPr>
        <sz val="14"/>
        <color theme="1"/>
        <rFont val="Calibri"/>
        <family val="2"/>
        <scheme val="minor"/>
      </rPr>
      <t>LIT 0-1a
LIT 0-11a
LIT 0-20a</t>
    </r>
  </si>
  <si>
    <t>Interacts with a range of objects using different senses</t>
  </si>
  <si>
    <t>Shows an interest in print through exploring different ways that print is presented; for example, shopping lists, cards, posters</t>
  </si>
  <si>
    <t>Shows an interest in making marks</t>
  </si>
  <si>
    <t>Experiments with mark making through different media</t>
  </si>
  <si>
    <t>Produces specific mark making such as scribbles</t>
  </si>
  <si>
    <t>Recognises that the function of writing is to convey meaning</t>
  </si>
  <si>
    <r>
      <t>Tools for Writing</t>
    </r>
    <r>
      <rPr>
        <b/>
        <i/>
        <sz val="14"/>
        <color theme="1"/>
        <rFont val="Calibri"/>
        <family val="2"/>
        <scheme val="minor"/>
      </rPr>
      <t xml:space="preserve"> 
</t>
    </r>
    <r>
      <rPr>
        <sz val="14"/>
        <color theme="1"/>
        <rFont val="Calibri"/>
        <family val="2"/>
        <scheme val="minor"/>
      </rPr>
      <t>ENG 0-12a
LIT 0- 13a
LIT 0-21a/b</t>
    </r>
  </si>
  <si>
    <t>Demonstrates arm and/or hand movements and/or alternative method; for example, assistive technology during tactile, digital and/or multisensory activities</t>
  </si>
  <si>
    <t>Demonstrates ability to hold, grasp and release tools for writing</t>
  </si>
  <si>
    <t>Demonstrates control of preferred tool for writing in order to create patterns and sequences that convey meaning</t>
  </si>
  <si>
    <t>Uses fingers, hands and other media or tools to overwrite pre-written shapes and words</t>
  </si>
  <si>
    <t>Copies shapes and letter forms</t>
  </si>
  <si>
    <t>Demonstrates preferred hand to hold tools for writing</t>
  </si>
  <si>
    <r>
      <rPr>
        <b/>
        <sz val="14"/>
        <color theme="1"/>
        <rFont val="Calibri"/>
        <family val="2"/>
        <scheme val="minor"/>
      </rPr>
      <t>Organising and Using Information</t>
    </r>
    <r>
      <rPr>
        <sz val="14"/>
        <color theme="1"/>
        <rFont val="Calibri"/>
        <family val="2"/>
        <scheme val="minor"/>
      </rPr>
      <t xml:space="preserve">
LIT 0-26a</t>
    </r>
  </si>
  <si>
    <t>Produces marks/drawings that they are able to share as having a meaning</t>
  </si>
  <si>
    <t>Produce meaningful marks that convey their own name</t>
  </si>
  <si>
    <t>Looks at/explores objects, photos or pictures from a personal/shared experience</t>
  </si>
  <si>
    <t>Uses objects, photos, pictures or other media to share feelings, ideas and information about a recent experience</t>
  </si>
  <si>
    <t>Uses objects, photos, pictures or symbols in sequence to create a story or a message</t>
  </si>
  <si>
    <t>Uses photograph/name card to label their own work</t>
  </si>
  <si>
    <t>Conveys a message/idea/information using their preferred mode of communication</t>
  </si>
  <si>
    <r>
      <t xml:space="preserve">Creating Texts  
</t>
    </r>
    <r>
      <rPr>
        <sz val="14"/>
        <color theme="1"/>
        <rFont val="Calibri"/>
        <family val="2"/>
        <scheme val="minor"/>
      </rPr>
      <t>LIT 0-9a
ENG 0-31a</t>
    </r>
  </si>
  <si>
    <t>Groups letters and leaves spaces between words</t>
  </si>
  <si>
    <t xml:space="preserve">Following a familiar story, uses objects, photos, pictures and symbols to create their own story in a sequence </t>
  </si>
  <si>
    <t xml:space="preserve">Begins to create a short piece of functional writing using objects, photos, pictures or symbols </t>
  </si>
  <si>
    <t>Acquiring - Interacts with a range of objects using different senses</t>
  </si>
  <si>
    <t>Acquiring - Shows an interest in print through exploring different ways that print is presented; for example, shopping lists, cards, posters</t>
  </si>
  <si>
    <t>Acquiring - Shows an interest in making marks</t>
  </si>
  <si>
    <t>Acquiring - Experiments with mark making through different media</t>
  </si>
  <si>
    <t>Acquiring - Produces specific mark making such as scribbles</t>
  </si>
  <si>
    <t>Acquiring - Recognises that the function of writing is to convey meaning</t>
  </si>
  <si>
    <t>Fluent - Interacts with a range of objects using different senses</t>
  </si>
  <si>
    <t>Fluent - Shows an interest in print through exploring different ways that print is presented; for example, shopping lists, cards, posters</t>
  </si>
  <si>
    <t>Fluent - Shows an interest in making marks</t>
  </si>
  <si>
    <t>Fluent - Experiments with mark making through different media</t>
  </si>
  <si>
    <t>Fluent - Produces specific mark making such as scribbles</t>
  </si>
  <si>
    <t>Fluent - Recognises that the function of writing is to convey meaning</t>
  </si>
  <si>
    <t>Generalised - Interacts with a range of objects using different senses</t>
  </si>
  <si>
    <t>Generalised - Shows an interest in print through exploring different ways that print is presented; for example, shopping lists, cards, posters</t>
  </si>
  <si>
    <t>Generalised - Shows an interest in making marks</t>
  </si>
  <si>
    <t>Generalised - Experiments with mark making through different media</t>
  </si>
  <si>
    <t>Generalised - Produces specific mark making such as scribbles</t>
  </si>
  <si>
    <t>Generalised - Recognises that the function of writing is to convey meaning</t>
  </si>
  <si>
    <t>Acquiring - Demonstrates arm and/or hand movements and/or alternative method; for example, assistive technology during tactile, digital and/or multisensory activities</t>
  </si>
  <si>
    <t>Acquiring - Demonstrates ability to hold, grasp and release tools for writing</t>
  </si>
  <si>
    <t>Acquiring - Demonstrates control of preferred tool for writing in order to create patterns and sequences that convey meaning</t>
  </si>
  <si>
    <t>Acquiring - Uses fingers, hands and other media or tools to overwrite pre-written shapes and words</t>
  </si>
  <si>
    <t>Acquiring - Copies shapes and letter forms</t>
  </si>
  <si>
    <t>Acquiring - Demonstrates preferred hand to hold tools for writing</t>
  </si>
  <si>
    <t>Fluent - Demonstrates arm and/or hand movements and/or alternative method; for example, assistive technology during tactile, digital and/or multisensory activities</t>
  </si>
  <si>
    <t>Fluent - Demonstrates ability to hold, grasp and release tools for writing</t>
  </si>
  <si>
    <t>Fluent - Demonstrates control of preferred tool for writing in order to create patterns and sequences that convey meaning</t>
  </si>
  <si>
    <t>Fluent - Uses fingers, hands and other media or tools to overwrite pre-written shapes and words</t>
  </si>
  <si>
    <t>Fluent - Copies shapes and letter forms</t>
  </si>
  <si>
    <t>Fluent - Demonstrates preferred hand to hold tools for writing</t>
  </si>
  <si>
    <t>Generalised - Demonstrates arm and/or hand movements and/or alternative method; for example, assistive technology during tactile, digital and/or multisensory activities</t>
  </si>
  <si>
    <t>Generalised - Demonstrates ability to hold, grasp and release tools for writing</t>
  </si>
  <si>
    <t>Generalised - Demonstrates control of preferred tool for writing in order to create patterns and sequences that convey meaning</t>
  </si>
  <si>
    <t>Generalised - Uses fingers, hands and other media or tools to overwrite pre-written shapes and words</t>
  </si>
  <si>
    <t>Generalised - Copies shapes and letter forms</t>
  </si>
  <si>
    <t>Generalised - Demonstrates preferred hand to hold tools for writing</t>
  </si>
  <si>
    <t>Acquiring - Produces marks/drawings that they are able to share as having a meaning</t>
  </si>
  <si>
    <t>Acquiring - Produce meaningful marks that convey their own name</t>
  </si>
  <si>
    <t>Acquiring - Looks at/explores objects, photos or pictures from a personal/shared experience</t>
  </si>
  <si>
    <t>Acquiring - Uses objects, photos, pictures or other media to share feelings, ideas and information about a recent experience</t>
  </si>
  <si>
    <t>Acquiring - Uses objects, photos, pictures or symbols in sequence to create a story or a message</t>
  </si>
  <si>
    <t>Acquiring - Uses photograph/name card to label their own work</t>
  </si>
  <si>
    <t>Acquiring - Conveys a message/idea/information using their preferred mode of communication</t>
  </si>
  <si>
    <t>Fluent - Produces marks/drawings that they are able to share as having a meaning</t>
  </si>
  <si>
    <t>Fluent - Produce meaningful marks that convey their own name</t>
  </si>
  <si>
    <t>Fluent - Looks at/explores objects, photos or pictures from a personal/shared experience</t>
  </si>
  <si>
    <t>Fluent - Uses objects, photos, pictures or other media to share feelings, ideas and information about a recent experience</t>
  </si>
  <si>
    <t>Fluent - Uses objects, photos, pictures or symbols in sequence to create a story or a message</t>
  </si>
  <si>
    <t>Fluent - Uses photograph/name card to label their own work</t>
  </si>
  <si>
    <t>Fluent - Conveys a message/idea/information using their preferred mode of communication</t>
  </si>
  <si>
    <t>Generalised - Produces marks/drawings that they are able to share as having a meaning</t>
  </si>
  <si>
    <t>Generalised - Produce meaningful marks that convey their own name</t>
  </si>
  <si>
    <t>Generalised - Looks at/explores objects, photos or pictures from a personal/shared experience</t>
  </si>
  <si>
    <t>Generalised - Uses objects, photos, pictures or other media to share feelings, ideas and information about a recent experience</t>
  </si>
  <si>
    <t>Generalised - Uses objects, photos, pictures or symbols in sequence to create a story or a message</t>
  </si>
  <si>
    <t>Generalised - Uses photograph/name card to label their own work</t>
  </si>
  <si>
    <t>Generalised - Conveys a message/idea/information using their preferred mode of communication</t>
  </si>
  <si>
    <t>Acquiring - Groups letters and leaves spaces between words</t>
  </si>
  <si>
    <t xml:space="preserve">Acquiring - Following a familiar story, uses objects, photos, pictures and symbols to create their own story in a sequence </t>
  </si>
  <si>
    <t xml:space="preserve">Acquiring - Begins to create a short piece of functional writing using objects, photos, pictures or symbols </t>
  </si>
  <si>
    <t>Fluent - Groups letters and leaves spaces between words</t>
  </si>
  <si>
    <t xml:space="preserve">Fluent - Following a familiar story, uses objects, photos, pictures and symbols to create their own story in a sequence </t>
  </si>
  <si>
    <t xml:space="preserve">Fluent - Begins to create a short piece of functional writing using objects, photos, pictures or symbols </t>
  </si>
  <si>
    <t>Generalised - Groups letters and leaves spaces between words</t>
  </si>
  <si>
    <t xml:space="preserve">Generalised - Following a familiar story, uses objects, photos, pictures and symbols to create their own story in a sequence </t>
  </si>
  <si>
    <t xml:space="preserve">Generalised - Begins to create a short piece of functional writing using objects, photos, pictures or symbols </t>
  </si>
  <si>
    <t>Reading</t>
  </si>
  <si>
    <r>
      <rPr>
        <b/>
        <sz val="14"/>
        <color theme="1"/>
        <rFont val="Calibri"/>
        <family val="2"/>
        <scheme val="minor"/>
      </rPr>
      <t>Enjoyment &amp; Choice</t>
    </r>
    <r>
      <rPr>
        <sz val="14"/>
        <color theme="1"/>
        <rFont val="Calibri"/>
        <family val="2"/>
        <scheme val="minor"/>
      </rPr>
      <t xml:space="preserve">
LIT 0-01a
LIT 0-11a
LIT 0-20a
LIT 0-01b</t>
    </r>
  </si>
  <si>
    <t xml:space="preserve">Shows an interest in rhymes, stories and/or text </t>
  </si>
  <si>
    <t xml:space="preserve">Shows an interest in and makes a choice between a familiar rhyme, story and/or text </t>
  </si>
  <si>
    <t xml:space="preserve">Anticipates or reacts to parts of a rhyme, story and/or text </t>
  </si>
  <si>
    <t>Anticipates and responds to known events in familiar texts, songs, rhymes and/or stories</t>
  </si>
  <si>
    <t xml:space="preserve">Demonstrates an awareness of the conventions of handling a storybook or text for example: 
o Turning a page 
o Left to right 
o Holding book right way up
o Identifying front and back of a book
o Knowing the difference between a picture and text </t>
  </si>
  <si>
    <r>
      <rPr>
        <b/>
        <sz val="14"/>
        <color theme="1"/>
        <rFont val="Calibri"/>
        <family val="2"/>
        <scheme val="minor"/>
      </rPr>
      <t xml:space="preserve">Tools for Reading </t>
    </r>
    <r>
      <rPr>
        <sz val="14"/>
        <color theme="1"/>
        <rFont val="Calibri"/>
        <family val="2"/>
        <scheme val="minor"/>
      </rPr>
      <t xml:space="preserve">
ENG 0-12a 
LIT 0-13a 
LIT 0-21a</t>
    </r>
  </si>
  <si>
    <t xml:space="preserve">Recognises when a story starts and finishes </t>
  </si>
  <si>
    <t xml:space="preserve">Matches objects, photos, pictures, symbols and/or text </t>
  </si>
  <si>
    <t xml:space="preserve">Sorts objects, photos, pictures, symbols and/or text </t>
  </si>
  <si>
    <t xml:space="preserve">Demonstrates an awareness that symbols and print carry meaning; for example, by pretending to read the print </t>
  </si>
  <si>
    <r>
      <rPr>
        <b/>
        <sz val="14"/>
        <color theme="1"/>
        <rFont val="Calibri"/>
        <family val="2"/>
        <scheme val="minor"/>
      </rPr>
      <t xml:space="preserve">Finding 
&amp; 
Using </t>
    </r>
    <r>
      <rPr>
        <sz val="14"/>
        <color theme="1"/>
        <rFont val="Calibri"/>
        <family val="2"/>
        <scheme val="minor"/>
      </rPr>
      <t xml:space="preserve">
</t>
    </r>
    <r>
      <rPr>
        <b/>
        <sz val="14"/>
        <color theme="1"/>
        <rFont val="Calibri"/>
        <family val="2"/>
        <scheme val="minor"/>
      </rPr>
      <t>Information</t>
    </r>
    <r>
      <rPr>
        <sz val="14"/>
        <color theme="1"/>
        <rFont val="Calibri"/>
        <family val="2"/>
        <scheme val="minor"/>
      </rPr>
      <t xml:space="preserve"> 
LIT 0-14a</t>
    </r>
  </si>
  <si>
    <t>Scans and tracks symbols and/or pictures</t>
  </si>
  <si>
    <t xml:space="preserve">Makes a choice using symbols and/or pictures </t>
  </si>
  <si>
    <t>Recognises and begins to read social sight words</t>
  </si>
  <si>
    <t xml:space="preserve">Recognises familiar words and/or names </t>
  </si>
  <si>
    <t xml:space="preserve">Recognises some familiar words in a storybook or text </t>
  </si>
  <si>
    <t xml:space="preserve">Comments on some ideas within a story and/or text </t>
  </si>
  <si>
    <t xml:space="preserve">Gives a response to a simple question about a text </t>
  </si>
  <si>
    <r>
      <rPr>
        <b/>
        <sz val="14"/>
        <color theme="1"/>
        <rFont val="Calibri"/>
        <family val="2"/>
        <scheme val="minor"/>
      </rPr>
      <t xml:space="preserve">Understanding 
Analysing </t>
    </r>
    <r>
      <rPr>
        <sz val="14"/>
        <color theme="1"/>
        <rFont val="Calibri"/>
        <family val="2"/>
        <scheme val="minor"/>
      </rPr>
      <t xml:space="preserve">
</t>
    </r>
    <r>
      <rPr>
        <b/>
        <sz val="14"/>
        <color theme="1"/>
        <rFont val="Calibri"/>
        <family val="2"/>
        <scheme val="minor"/>
      </rPr>
      <t>and</t>
    </r>
    <r>
      <rPr>
        <sz val="14"/>
        <color theme="1"/>
        <rFont val="Calibri"/>
        <family val="2"/>
        <scheme val="minor"/>
      </rPr>
      <t xml:space="preserve"> 
</t>
    </r>
    <r>
      <rPr>
        <b/>
        <sz val="14"/>
        <color theme="1"/>
        <rFont val="Calibri"/>
        <family val="2"/>
        <scheme val="minor"/>
      </rPr>
      <t>Evaluating</t>
    </r>
    <r>
      <rPr>
        <sz val="14"/>
        <color theme="1"/>
        <rFont val="Calibri"/>
        <family val="2"/>
        <scheme val="minor"/>
      </rPr>
      <t xml:space="preserve"> 
LIT 0-07a 
ENG 0-16a 
LIT 0-17a 
LIT 0-19a</t>
    </r>
  </si>
  <si>
    <t xml:space="preserve"> Recognises a character/object in a picture </t>
  </si>
  <si>
    <t xml:space="preserve">Identifies an object/character within a story that is read to them </t>
  </si>
  <si>
    <t xml:space="preserve">Recalls a character, object or event in a story that is read to them </t>
  </si>
  <si>
    <t xml:space="preserve">Sequences parts of a story </t>
  </si>
  <si>
    <t>Makes simple comments/responses or asks questions about a story</t>
  </si>
  <si>
    <t xml:space="preserve">Responds to a simple question about a story or text </t>
  </si>
  <si>
    <t xml:space="preserve">Pre-early Level Tracker </t>
  </si>
  <si>
    <t xml:space="preserve">Acquiring - Shows an interest in rhymes, stories and/or text </t>
  </si>
  <si>
    <t xml:space="preserve">Acquiring - Shows an interest in and makes a choice between a familiar rhyme, story and/or text </t>
  </si>
  <si>
    <t xml:space="preserve">Acquiring - Anticipates or reacts to parts of a rhyme, story and/or text </t>
  </si>
  <si>
    <t>Acquiring - Anticipates and responds to known events in familiar texts, songs, rhymes and/or stories</t>
  </si>
  <si>
    <t xml:space="preserve">Acquiring - Demonstrates an awareness of the conventions of handling a storybook or text for example: 
o Turning a page 
o Left to right 
o Holding book right way up
o Identifying front and back of a book
o Knowing the difference between a picture and text </t>
  </si>
  <si>
    <t xml:space="preserve">Fluent - Shows an interest in rhymes, stories and/or text </t>
  </si>
  <si>
    <t xml:space="preserve">Fluent - Shows an interest in and makes a choice between a familiar rhyme, story and/or text </t>
  </si>
  <si>
    <t xml:space="preserve">Fluent - Anticipates or reacts to parts of a rhyme, story and/or text </t>
  </si>
  <si>
    <t>Fluent - Anticipates and responds to known events in familiar texts, songs, rhymes and/or stories</t>
  </si>
  <si>
    <t xml:space="preserve">Fluent - Demonstrates an awareness of the conventions of handling a storybook or text for example: 
o Turning a page 
o Left to right 
o Holding book right way up
o Identifying front and back of a book
o Knowing the difference between a picture and text </t>
  </si>
  <si>
    <t xml:space="preserve">Generalised - Shows an interest in rhymes, stories and/or text </t>
  </si>
  <si>
    <t xml:space="preserve">Generalised - Shows an interest in and makes a choice between a familiar rhyme, story and/or text </t>
  </si>
  <si>
    <t xml:space="preserve">Generalised - Anticipates or reacts to parts of a rhyme, story and/or text </t>
  </si>
  <si>
    <t>Generalised - Anticipates and responds to known events in familiar texts, songs, rhymes and/or stories</t>
  </si>
  <si>
    <t xml:space="preserve">Generalised - Demonstrates an awareness of the conventions of handling a storybook or text for example: 
o Turning a page 
o Left to right 
o Holding book right way up
o Identifying front and back of a book
o Knowing the difference between a picture and text </t>
  </si>
  <si>
    <t xml:space="preserve">Tools for listening and Talking
LIT 0-02a / ENG 0-03a </t>
  </si>
  <si>
    <t xml:space="preserve">Acquiring - Recognises when a story starts and finishes </t>
  </si>
  <si>
    <t xml:space="preserve">Acquiring - Matches objects, photos, pictures, symbols and/or text </t>
  </si>
  <si>
    <t xml:space="preserve">Acquiring - Sorts objects, photos, pictures, symbols and/or text </t>
  </si>
  <si>
    <t xml:space="preserve">Acquiring - Demonstrates an awareness that symbols and print carry meaning; for example, by pretending to read the print </t>
  </si>
  <si>
    <t xml:space="preserve">Fluent - Recognises when a story starts and finishes </t>
  </si>
  <si>
    <t xml:space="preserve">Fluent - Matches objects, photos, pictures, symbols and/or text </t>
  </si>
  <si>
    <t xml:space="preserve">Fluent - Sorts objects, photos, pictures, symbols and/or text </t>
  </si>
  <si>
    <t xml:space="preserve">Fluent - Demonstrates an awareness that symbols and print carry meaning; for example, by pretending to read the print </t>
  </si>
  <si>
    <t xml:space="preserve">Generalised - Recognises when a story starts and finishes </t>
  </si>
  <si>
    <t xml:space="preserve">Generalised - Matches objects, photos, pictures, symbols and/or text </t>
  </si>
  <si>
    <t xml:space="preserve">Generalised - Sorts objects, photos, pictures, symbols and/or text </t>
  </si>
  <si>
    <t xml:space="preserve">Generalised - Demonstrates an awareness that symbols and print carry meaning; for example, by pretending to read the print </t>
  </si>
  <si>
    <t xml:space="preserve">Finding and Using Information
LIT 0-04a </t>
  </si>
  <si>
    <t>Acquiring - Scans and tracks symbols and/or pictures</t>
  </si>
  <si>
    <t xml:space="preserve">Acquiring - Makes a choice using symbols and/or pictures </t>
  </si>
  <si>
    <t>Acquiring - Recognises and begins to read social sight words</t>
  </si>
  <si>
    <t xml:space="preserve">Acquiring - Recognises familiar words and/or names </t>
  </si>
  <si>
    <t xml:space="preserve">Acquiring - Recognises some familiar words in a storybook or text </t>
  </si>
  <si>
    <t xml:space="preserve">Acquiring - Comments on some ideas within a story and/or text </t>
  </si>
  <si>
    <t xml:space="preserve">Acquiring - Gives a response to a simple question about a text </t>
  </si>
  <si>
    <t>Fluent - Scans and tracks symbols and/or pictures</t>
  </si>
  <si>
    <t xml:space="preserve">Fluent - Makes a choice using symbols and/or pictures </t>
  </si>
  <si>
    <t>Fluent - Recognises and begins to read social sight words</t>
  </si>
  <si>
    <t xml:space="preserve">Fluent - Recognises familiar words and/or names </t>
  </si>
  <si>
    <t xml:space="preserve">Fluent - Recognises some familiar words in a storybook or text </t>
  </si>
  <si>
    <t xml:space="preserve">Fluent - Comments on some ideas within a story and/or text </t>
  </si>
  <si>
    <t xml:space="preserve">Fluent - Gives a response to a simple question about a text </t>
  </si>
  <si>
    <t>Generalised - Scans and tracks symbols and/or pictures</t>
  </si>
  <si>
    <t xml:space="preserve">Generalised - Makes a choice using symbols and/or pictures </t>
  </si>
  <si>
    <t>Generalised - Recognises and begins to read social sight words</t>
  </si>
  <si>
    <t xml:space="preserve">Generalised - Recognises familiar words and/or names </t>
  </si>
  <si>
    <t xml:space="preserve">Generalised - Recognises some familiar words in a storybook or text </t>
  </si>
  <si>
    <t xml:space="preserve">Generalised - Comments on some ideas within a story and/or text </t>
  </si>
  <si>
    <t xml:space="preserve">Generalised - Gives a response to a simple question about a text </t>
  </si>
  <si>
    <t>Acquiring - Recognises a character/object in a picture</t>
  </si>
  <si>
    <t xml:space="preserve">Acquiring - Identifies an object/character within a story that is read to them </t>
  </si>
  <si>
    <t xml:space="preserve">Acquiring - Recalls a character, object or event in a story that is read to them </t>
  </si>
  <si>
    <t xml:space="preserve">Acquiring - Sequences parts of a story </t>
  </si>
  <si>
    <t>Acquiring - Makes simple comments/responses or asks questions about a story</t>
  </si>
  <si>
    <t xml:space="preserve">Acquiring - Responds to a simple question about a story or text </t>
  </si>
  <si>
    <t>Fluent - Recognises a character/object in a picture</t>
  </si>
  <si>
    <t xml:space="preserve">Fluent - Identifies an object/character within a story that is read to them </t>
  </si>
  <si>
    <t xml:space="preserve">Fluent - Recalls a character, object or event in a story that is read to them </t>
  </si>
  <si>
    <t xml:space="preserve">Fluent - Sequences parts of a story </t>
  </si>
  <si>
    <t>Fluent - Makes simple comments/responses or asks questions about a story</t>
  </si>
  <si>
    <t xml:space="preserve">Fluent - Responds to a simple question about a story or text </t>
  </si>
  <si>
    <t>Generalised - Recognises a character/object in a picture</t>
  </si>
  <si>
    <t xml:space="preserve">Generalised - Identifies an object/character within a story that is read to them </t>
  </si>
  <si>
    <t xml:space="preserve">Generalised - Recalls a character, object or event in a story that is read to them </t>
  </si>
  <si>
    <t xml:space="preserve">Generalised  - Sequences parts of a story </t>
  </si>
  <si>
    <t>Generalised - Makes simple comments/responses or asks questions about a story</t>
  </si>
  <si>
    <t xml:space="preserve">Generalised - Responds to a simple question about a story or text </t>
  </si>
  <si>
    <t>Listening and Talking</t>
  </si>
  <si>
    <r>
      <rPr>
        <b/>
        <sz val="14"/>
        <color rgb="FF000000"/>
        <rFont val="Calibri"/>
        <family val="2"/>
      </rPr>
      <t xml:space="preserve">Enjoyment 
&amp; Choice
</t>
    </r>
    <r>
      <rPr>
        <sz val="14"/>
        <color rgb="FF000000"/>
        <rFont val="Calibri"/>
        <family val="2"/>
      </rPr>
      <t xml:space="preserve">
LIT 0-01a / LIT 0-11a / LIT 0-20a 
LIT 0-01b / LIT 0-11b/ LIT 0-01c  	</t>
    </r>
  </si>
  <si>
    <t>Shows a response to familiar characters, songs, rhymes and/or stories</t>
  </si>
  <si>
    <t>Generates meaningful vocalisations in response to familiar stimuli, objects, people and/or activities</t>
  </si>
  <si>
    <t>Demonstrates likes or dislikes for characters, songs, rhymes and/or stories</t>
  </si>
  <si>
    <t>Anticipates and responds to known events in familiar
texts, songs, rhymes and/or stories</t>
  </si>
  <si>
    <t>Joins in with actions, signs and/or movements relating to familiar texts, songs, rhymes and stories</t>
  </si>
  <si>
    <r>
      <rPr>
        <b/>
        <sz val="14"/>
        <color theme="1"/>
        <rFont val="Calibri"/>
        <family val="2"/>
        <scheme val="minor"/>
      </rPr>
      <t xml:space="preserve">Tools for Listening and Talking </t>
    </r>
    <r>
      <rPr>
        <sz val="14"/>
        <color theme="1"/>
        <rFont val="Calibri"/>
        <family val="2"/>
        <scheme val="minor"/>
      </rPr>
      <t xml:space="preserve">
LIT 0-02a / ENG 0-03a</t>
    </r>
  </si>
  <si>
    <t>Responds consistently to routines which are spoken or written</t>
  </si>
  <si>
    <t>Identifies named objects, pictures or symbols consistently</t>
  </si>
  <si>
    <t>Listens and responds to different words and phrases appropriately</t>
  </si>
  <si>
    <t>Can use single words to communicate</t>
  </si>
  <si>
    <t>Can use a few words together to communicate</t>
  </si>
  <si>
    <t>Uses short phrases to communicate</t>
  </si>
  <si>
    <t>Shows awareness of others in a conversation</t>
  </si>
  <si>
    <t>Demonstrates an awareness of others by taking a turn</t>
  </si>
  <si>
    <t>Joins in with a conversation using a preferred mode of communication</t>
  </si>
  <si>
    <t>Uses sentences to communicate</t>
  </si>
  <si>
    <t>Responds to simple questions by non-verbal or verbal means</t>
  </si>
  <si>
    <r>
      <rPr>
        <b/>
        <sz val="14"/>
        <color theme="1"/>
        <rFont val="Calibri"/>
        <family val="2"/>
        <scheme val="minor"/>
      </rPr>
      <t xml:space="preserve">Finding 
&amp; 
Using </t>
    </r>
    <r>
      <rPr>
        <sz val="14"/>
        <color theme="1"/>
        <rFont val="Calibri"/>
        <family val="2"/>
        <scheme val="minor"/>
      </rPr>
      <t xml:space="preserve">
</t>
    </r>
    <r>
      <rPr>
        <b/>
        <sz val="14"/>
        <color theme="1"/>
        <rFont val="Calibri"/>
        <family val="2"/>
        <scheme val="minor"/>
      </rPr>
      <t>Information</t>
    </r>
    <r>
      <rPr>
        <sz val="14"/>
        <color theme="1"/>
        <rFont val="Calibri"/>
        <family val="2"/>
        <scheme val="minor"/>
      </rPr>
      <t xml:space="preserve"> 
LIT 0-04a</t>
    </r>
  </si>
  <si>
    <t>Understands and responds to objects, pictures, symbols and/or key words from a familiar story, song or rhyme</t>
  </si>
  <si>
    <t>Makes a choice between a few objects, characters, songs, rhymes and/or stories based on information presented to them</t>
  </si>
  <si>
    <r>
      <t xml:space="preserve">UAE
</t>
    </r>
    <r>
      <rPr>
        <sz val="14"/>
        <color rgb="FF000000"/>
        <rFont val="Calibri"/>
        <family val="2"/>
        <scheme val="minor"/>
      </rPr>
      <t xml:space="preserve">LIT 0-07a / LIT 0-16a / ENG 0-17a </t>
    </r>
  </si>
  <si>
    <t>Responds to repetitive words in a story or text</t>
  </si>
  <si>
    <t>Anticipates repetitive words in familiar stories or rhymes</t>
  </si>
  <si>
    <t>Responds to repetitive elements within stories</t>
  </si>
  <si>
    <t>Recognises omissions and alterations to familiar song, rhyme, story or text</t>
  </si>
  <si>
    <t>Recalls some aspects of a song, rhyme, story and/or text</t>
  </si>
  <si>
    <r>
      <t xml:space="preserve">Creating Texts
</t>
    </r>
    <r>
      <rPr>
        <sz val="11"/>
        <color rgb="FF000000"/>
        <rFont val="Calibri"/>
        <family val="2"/>
        <scheme val="minor"/>
      </rPr>
      <t>LIT 0-09a 
LIT 0-09b / LIT 0-31a LIT 0-10a</t>
    </r>
  </si>
  <si>
    <t>Demonstrates that they can follow pattern, sequence in a song, rhyme, story or text by joining in</t>
  </si>
  <si>
    <t>Shares a familiar experience demonstrating some awareness of sequence and structure</t>
  </si>
  <si>
    <t>Expresses ideas through different types of play</t>
  </si>
  <si>
    <t>Creates imaginary characters, rhymes and/or stories and communicates this to others</t>
  </si>
  <si>
    <t>Begins to identify new vocabulary and can use this to convey their ideas, thoughts and feelings</t>
  </si>
  <si>
    <t>Begin to ascribe meaning to what has been created e.g. drawings and models and discuss/answer questions with support</t>
  </si>
  <si>
    <t>Use new vocabulary to which they have had repetitive exposure to</t>
  </si>
  <si>
    <t>Creates a text using an alternative method, for example, photographs, symbols, etc.</t>
  </si>
  <si>
    <t>Acquiring - Shows a response to familiar characters, songs, rhymes and/or stories</t>
  </si>
  <si>
    <t>Acquiring - Generates meaningful vocalisations in response to familiar stimuli, objects, people and/or activities</t>
  </si>
  <si>
    <t>Acquiring - Demonstrates likes or dislikes for characters, songs, rhymes and/or stories</t>
  </si>
  <si>
    <t>Acquiring - Anticipates and responds to known events in familiar
texts, songs, rhymes and/or stories</t>
  </si>
  <si>
    <t>Acquiring - Joins in with actions, signs and/or movements relating to familiar texts, songs, rhymes and stories</t>
  </si>
  <si>
    <t>Emerging - Enjoy exploring the rhythm of language when listening to stories read aloud and other texts they watch or listen to</t>
  </si>
  <si>
    <t>Fluent - Shows a response to familiar characters, songs, rhymes and/or stories</t>
  </si>
  <si>
    <t>Fluent - Generates meaningful vocalisations in response to familiar stimuli, objects, people and/or activities</t>
  </si>
  <si>
    <t>Fluent - Demonstrates likes or dislikes for characters, songs, rhymes and/or stories</t>
  </si>
  <si>
    <t>Fluent - Anticipates and responds to known events in familiar
texts, songs, rhymes and/or stories</t>
  </si>
  <si>
    <t>Fluent - Joins in with actions, signs and/or movements relating to familiar texts, songs, rhymes and stories</t>
  </si>
  <si>
    <t>Developing - Enjoy exploring the rhythm of language when listening to stories read aloud and other texts they watch or listen to</t>
  </si>
  <si>
    <t>Generalised - Shows a response to familiar characters, songs, rhymes and/or stories</t>
  </si>
  <si>
    <t>Generalised - Generates meaningful vocalisations in response to familiar stimuli, objects, people and/or activities</t>
  </si>
  <si>
    <t>Generalised - Demonstrates likes or dislikes for characters, songs, rhymes and/or stories</t>
  </si>
  <si>
    <t>Generalised - Anticipates and responds to known events in familiar
texts, songs, rhymes and/or stories</t>
  </si>
  <si>
    <t>Generalised - Joins in with actions, signs and/or movements relating to familiar texts, songs, rhymes and stories</t>
  </si>
  <si>
    <t>Embedded - Enjoy exploring the rhythm of language when listening to stories read aloud and other texts they watch or listen to</t>
  </si>
  <si>
    <t>Acquiring - Responds consistently to routines which are spoken or written</t>
  </si>
  <si>
    <t>Acquiring - Identifies named objects, pictures or symbols consistently</t>
  </si>
  <si>
    <t>Acquiring - Listens and responds to different words and phrases appropriately</t>
  </si>
  <si>
    <t>Acquiring - Can use single words to communicate</t>
  </si>
  <si>
    <t>Acquiring - Can use a few words together to communicate</t>
  </si>
  <si>
    <t>Acquiring - Uses short phrases to communicate</t>
  </si>
  <si>
    <t>Acquiring - Shows awareness of others in a conversation</t>
  </si>
  <si>
    <t>Acquiring - Demonstrates an awareness of others by taking a turn</t>
  </si>
  <si>
    <t>Acquiring - Joins in with a conversation using a preferred mode of communication</t>
  </si>
  <si>
    <t>Acquiring - Uses sentences to communicate</t>
  </si>
  <si>
    <t>Acquiring - Responds to simple questions by non-verbal or verbal means</t>
  </si>
  <si>
    <t>Fluent - Responds consistently to routines which are spoken or written</t>
  </si>
  <si>
    <t>Fluent - Identifies named objects, pictures or symbols consistently</t>
  </si>
  <si>
    <t>Fluent - Listens and responds to different words and phrases appropriately</t>
  </si>
  <si>
    <t>Fluent - Can use single words to communicate</t>
  </si>
  <si>
    <t>Fluent - Can use a few words together to communicate</t>
  </si>
  <si>
    <t>Fluent - Uses short phrases to communicate</t>
  </si>
  <si>
    <t>Fluent - Shows awareness of others in a conversation</t>
  </si>
  <si>
    <t>Fluent - Demonstrates an awareness of others by taking a turn</t>
  </si>
  <si>
    <t>Fluent - Joins in with a conversation using a preferred mode of communication</t>
  </si>
  <si>
    <t>Fluent - Uses sentences to communicate</t>
  </si>
  <si>
    <t>Fluent - Responds to simple questions by non-verbal or verbal means</t>
  </si>
  <si>
    <t>Generalised - Responds consistently to routines which are spoken or written</t>
  </si>
  <si>
    <t>Generalised - Identifies named objects, pictures or symbols consistently</t>
  </si>
  <si>
    <t>Generalised - Listens and responds to different words and phrases appropriately</t>
  </si>
  <si>
    <t>Generalised - Can use single words to communicate</t>
  </si>
  <si>
    <t>Generalised - Can use a few words together to communicate</t>
  </si>
  <si>
    <t>Generalised - Uses short phrases to communicate</t>
  </si>
  <si>
    <t>Generalised - Shows awareness of others in a conversation</t>
  </si>
  <si>
    <t>Generalised - Demonstrates an awareness of others by taking a turn</t>
  </si>
  <si>
    <t>Generalised - Joins in with a conversation using a preferred mode of communication</t>
  </si>
  <si>
    <t>Generalised - Uses sentences to communicate</t>
  </si>
  <si>
    <t>Generalised - Responds to simple questions by non-verbal or verbal means</t>
  </si>
  <si>
    <t>Acquiring - Understands and responds to objects, pictures, symbols and/or key words from a familiar story, song or rhyme</t>
  </si>
  <si>
    <t>Acquiring - Makes a choice between a few objects, characters, songs, rhymes and/or stories based on information presented to them</t>
  </si>
  <si>
    <t>Fluent - Understands and responds to objects, pictures, symbols and/or key words from a familiar story, song or rhyme</t>
  </si>
  <si>
    <t>Fluent - Makes a choice between a few objects, characters, songs, rhymes and/or stories based on information presented to them</t>
  </si>
  <si>
    <t>Generalised - Understands and responds to objects, pictures, symbols and/or key words from a familiar story, song or rhyme</t>
  </si>
  <si>
    <t>Generalised - Makes a choice between a few objects, characters, songs, rhymes and/or stories based on information presented to them</t>
  </si>
  <si>
    <t>Acquiring - Responds to repetitive words in a story or text</t>
  </si>
  <si>
    <t>Acquiring - Anticipates repetitive words in familiar stories or rhymes</t>
  </si>
  <si>
    <t>Acquiring - Responds to repetitive elements within stories</t>
  </si>
  <si>
    <t>Acquiring - Recognises omissions and alterations to familiar song, rhyme, story or text</t>
  </si>
  <si>
    <t>Acquiring - Recalls some aspects of a song, rhyme, story and/or text</t>
  </si>
  <si>
    <t>Fluent - Responds to repetitive words in a story or text</t>
  </si>
  <si>
    <t>Fluent - Anticipates repetitive words in familiar stories or rhymes</t>
  </si>
  <si>
    <t>Fluent - Responds to repetitive elements within stories</t>
  </si>
  <si>
    <t>Fluent - Recognises omissions and alterations to familiar song, rhyme, story or text</t>
  </si>
  <si>
    <t>Fluent - Recalls some aspects of a song, rhyme, story and/or text</t>
  </si>
  <si>
    <t>Generalised - Responds to repetitive words in a story or text</t>
  </si>
  <si>
    <t>Generalised - Anticipates repetitive words in familiar stories or rhymes</t>
  </si>
  <si>
    <t>Generalised - Responds to repetitive elements within stories</t>
  </si>
  <si>
    <t>Generalised - Recognises omissions and alterations to familiar song, rhyme, story or text</t>
  </si>
  <si>
    <t>Generalised - Recalls some aspects of a song, rhyme, story and/or text</t>
  </si>
  <si>
    <t>Acquiring - Demonstrates that they can follow pattern, sequence in a song, rhyme, story or text by joining in</t>
  </si>
  <si>
    <t>Acquiring - Shares a familiar experience demonstrating some awareness of sequence and structure</t>
  </si>
  <si>
    <t>Acquiring - Expresses ideas through different types of play</t>
  </si>
  <si>
    <t>Acquiring - Creates imaginary characters, rhymes and/or stories and communicates this to others</t>
  </si>
  <si>
    <t>Acquiring - Begins to identify new vocabulary and can use this to convey their ideas, thoughts and feelings</t>
  </si>
  <si>
    <t>Acquiring - Begin to ascribe meaning to what has been created e.g. drawings and models and discuss/answer questions with support</t>
  </si>
  <si>
    <t>Acquiring - Use new vocabulary to which they have had repetitive exposure to</t>
  </si>
  <si>
    <t>Acquiring - Creates a text using an alternative method, for example, photographs, symbols, etc.</t>
  </si>
  <si>
    <t>Fluent - Demonstrates that they can follow pattern, sequence in a song, rhyme, story or text by joining in</t>
  </si>
  <si>
    <t>Fluent - Shares a familiar experience demonstrating some awareness of sequence and structure</t>
  </si>
  <si>
    <t>Fluent - Expresses ideas through different types of play</t>
  </si>
  <si>
    <t>Fluent - Creates imaginary characters, rhymes and/or stories and communicates this to others</t>
  </si>
  <si>
    <t>Fluent - Begins to identify new vocabulary and can use this to convey their ideas, thoughts and feelings</t>
  </si>
  <si>
    <t>Fluent - Begin to ascribe meaning to what has been created e.g. drawings and models and discuss/answer questions with support</t>
  </si>
  <si>
    <t>Fluent - Use new vocabulary to which they have had repetitive exposure to</t>
  </si>
  <si>
    <t>Fluent - Creates a text using an alternative method, for example, photographs, symbols, etc.</t>
  </si>
  <si>
    <t>Generalised - Demonstrates that they can follow pattern, sequence in a song, rhyme, story or text by joining in</t>
  </si>
  <si>
    <t>Generalised - Shares a familiar experience demonstrating some awareness of sequence and structure</t>
  </si>
  <si>
    <t>Generalised - Expresses ideas through different types of play</t>
  </si>
  <si>
    <t>Generalised - Creates imaginary characters, rhymes and/or stories and communicates this to others</t>
  </si>
  <si>
    <t>Generalised - Begins to identify new vocabulary and can use this to convey their ideas, thoughts and feelings</t>
  </si>
  <si>
    <t>Generalised - Begin to ascribe meaning to what has been created e.g. drawings and models and discuss/answer questions with support</t>
  </si>
  <si>
    <t>Generalised - Use new vocabulary to which they have had repetitive exposure to</t>
  </si>
  <si>
    <t>Generalised - Creates a text using an alternative method, for example, photographs, symbols, etc.</t>
  </si>
  <si>
    <t>Knows they can check ​estimates by counting within 0-10​</t>
  </si>
  <si>
    <t>Can apply subitising skills to estimate ​the number of items in a set​</t>
  </si>
  <si>
    <t>Uses the language of estimation, including more than, less than, fewer than and the same​</t>
  </si>
  <si>
    <t>Emerging - Knows they can check ​estimates by counting within 0-10​</t>
  </si>
  <si>
    <t>Emerging - Can apply subitising skills to estimate ​the number of items in a set​</t>
  </si>
  <si>
    <t>Emerging - Uses the language of estimation, including more than, less than, fewer than and the same​</t>
  </si>
  <si>
    <t>Developing - Knows they can check ​estimates by counting within 0-10​</t>
  </si>
  <si>
    <t>Developing - Can apply subitising skills to estimate ​the number of items in a set​</t>
  </si>
  <si>
    <t>Developing - Uses the language of estimation, including more than, less than, fewer than and the same​</t>
  </si>
  <si>
    <t>Embedded - Knows they can check ​estimates by counting within 0-10​</t>
  </si>
  <si>
    <t>Embedded - Can apply subitising skills to estimate ​the number of items in a set​</t>
  </si>
  <si>
    <t>Embedded - Uses the language of estimation, including more than, less than, fewer than and the same​</t>
  </si>
  <si>
    <t>Say short forward and backward number ​word sequences within 0-10​</t>
  </si>
  <si>
    <t>Uses ordinal numbers in real life contexts e.g. I am first/second/third in the line’​</t>
  </si>
  <si>
    <t>Recalls the number sequence forwards ​and backwards within 0-10​</t>
  </si>
  <si>
    <t>Emerging - Say short forward and backward number ​word sequences within 0-10​</t>
  </si>
  <si>
    <t>Emerging - Uses ordinal numbers in real life contexts e.g. I am first/second/third in the line’​</t>
  </si>
  <si>
    <t>Emerging - Recalls the number sequence forwards ​and backwards within 0-10​</t>
  </si>
  <si>
    <t>Developing - Say short forward and backward number ​word sequences within 0-10​</t>
  </si>
  <si>
    <t>Developing - Uses ordinal numbers in real life contexts e.g. I am first/second/third in the line’​</t>
  </si>
  <si>
    <t>Developing - Recalls the number sequence forwards ​and backwards within 0-10​</t>
  </si>
  <si>
    <t>Embedded - Say short forward and backward number ​word sequences within 0-10​</t>
  </si>
  <si>
    <t>Embedded - Uses ordinal numbers in real life contexts e.g. I am first/second/third in the line’​</t>
  </si>
  <si>
    <t>Embedded - Recalls the number sequence forwards ​and backwards within 0-10​</t>
  </si>
  <si>
    <t>Recognise numerals e.g.​ points to the number from 0-10​ </t>
  </si>
  <si>
    <t>Identify (name) numerals  e.g. can respond to question ‘what is that number?’ from 0-10​</t>
  </si>
  <si>
    <t>Explains  zero ​is represented as 0​</t>
  </si>
  <si>
    <t>Orders numerals forwards ​and backwards​within 0-10​</t>
  </si>
  <si>
    <t>Identifies number before, after and missing numbers in a sequence within 0-10; beginning to use the language before, after and in-between​</t>
  </si>
  <si>
    <t>Emerging - Recognise numerals e.g.​ points to the number from 0-10​ </t>
  </si>
  <si>
    <t>Emerging - Identify (name)numerals  e.g. can respond to question ‘what is that number?’ from 0-10​</t>
  </si>
  <si>
    <t>Emerging - Explains  zero ​is represented as 0​</t>
  </si>
  <si>
    <t>Emerging - Orders numerals forwards ​and backwards​within 0-10​</t>
  </si>
  <si>
    <t>Emerging - Identifies number before, after and missing numbers in a sequence within 0-10; beginning to use the language before, after and in-between​</t>
  </si>
  <si>
    <t>Developing - Recognise numerals e.g.​ points to the number from 0-10​ </t>
  </si>
  <si>
    <t>Developing - Identify (name) numerals  e.g. can respond to question ‘what is that number?’ from 0-10​</t>
  </si>
  <si>
    <t>Developing - Explains  zero ​is represented as 0​</t>
  </si>
  <si>
    <t>Developing - Orders numerals forwards ​and backwards​within 0-10​</t>
  </si>
  <si>
    <t>Developing - Identifies number before, after and missing numbers in a sequence within 0-10; beginning to use the language before, after and in-between​</t>
  </si>
  <si>
    <t>Embedded - Recognise numerals e.g.​ points to the number from 0-10​ </t>
  </si>
  <si>
    <t>Embedded - Identify (name) numerals  e.g. can respond to question ‘what is that number?’ from 0-10​</t>
  </si>
  <si>
    <t>Embedded -  Explains  zero ​is represented as 0​</t>
  </si>
  <si>
    <t>Embedded - Orders numerals forwards ​and backwards​within 0-10​</t>
  </si>
  <si>
    <t>Embedded - Identifies number before, after and missing numbers in a sequence within 0-10; beginning to use the language before, after and in-between​</t>
  </si>
  <si>
    <t>Identifies ‘how many?’ in regular dot patterns e.g. dot arrangement/on fingers/five frames/10 frames/dice without counting up to 6​</t>
  </si>
  <si>
    <t>Identifies ‘how many?’ in irregular dot patterns e.g. ​dot arrangement/on fingers/five frames/10 frames/ dice without counting up to 6​</t>
  </si>
  <si>
    <t>Represents amounts in different arrangements ​e.g.dot arrangement/on fingers/five frames/​ 10 frames/dice without counting up to 6​</t>
  </si>
  <si>
    <t>Emerging - Identifies ‘how many?’ in regular dot patterns e.g. dot arrangement/on fingers/five frames/10 frames/dice without counting up to 6​</t>
  </si>
  <si>
    <t xml:space="preserve">Emerging - Identifies ‘how many?’ in irregular dot patterns e.g. dot arrangement/on fingers/five frames/10 frames/dice without counting up to 6	</t>
  </si>
  <si>
    <t xml:space="preserve">Emerging - Represents amounts in different arrangements e.g.dot arrangement/on fingers/five frames/ 10 frames/dice without counting up to 6	</t>
  </si>
  <si>
    <t>Developing - Identifies ‘how many?’ in regular dot patterns e.g. dot arrangement/on fingers/five frames/10 frames/dice without counting up to 6​</t>
  </si>
  <si>
    <t>Developing - Identifies ‘how many?’ in irregular dot patterns e.g. ​dot arrangement/on fingers/five frames/10 frames/ dice without counting up to 6​</t>
  </si>
  <si>
    <t>Developing - Represents amounts in different arrangements ​e.g.dot arrangement/on fingers/five frames/​ 10 frames/dice without counting up to 6​</t>
  </si>
  <si>
    <t>Embedded -  Identifies ‘how many?’ in regular dot patterns e.g. dot arrangement/on fingers/five frames/10 frames/dice without counting up to 6​</t>
  </si>
  <si>
    <t xml:space="preserve">Embedded - Identifies ‘how many?’ in irregular dot patterns e.g. dot arrangement/on fingers/five frames/10 frames/dice without counting up to 6	</t>
  </si>
  <si>
    <t xml:space="preserve">Embedded - Represents amounts in different arrangements e.g.dot arrangement/on fingers/five frames/ 10 frames/dice without counting up to 6	</t>
  </si>
  <si>
    <t> When counting objects understands the order ​in which we say the numbers is always the same (stable order)​</t>
  </si>
  <si>
    <t>Touch counts one item when each  number word is said (1-to-1 correspondence)​</t>
  </si>
  <si>
    <t>When counting objects understands that the number name of the last object counted is the name given to the total number of objects in a set (cardinal principle)​</t>
  </si>
  <si>
    <t>When counting objects understands that the ​number of objects is not ​affected by position (order irrelevance)​</t>
  </si>
  <si>
    <t>Counts objects in a set recognising that the appearance of the objects has no effect on the overall total  within 0-10 (conservation)​</t>
  </si>
  <si>
    <t>Counts anything e.g. objects at a distance/in a book/sounds/claps ​within 0-10 ​(abstract principle)​</t>
  </si>
  <si>
    <t xml:space="preserve">Emerging -  When counting objects understands the order in which we say the numbers  is always the same (stable order)	</t>
  </si>
  <si>
    <t>Emerging - Touch counts one item when each  number word is said (1-to-1 correspondence)​</t>
  </si>
  <si>
    <t>Emerging - When counting objects understands that the number name of the last object counted is the name given to the total number of objects in a set (cardinal principle)​</t>
  </si>
  <si>
    <t>Emerging - When counting objects understands that the ​number of objects is not ​affected by position (order irrelevance)​</t>
  </si>
  <si>
    <t>Emerging - Counts objects in a set recognising that the appearance of the objects has no effect on the overall total  within 0-10 (conservation)​</t>
  </si>
  <si>
    <t>Emerging - Counts anything e.g. objects at a distance/in a book/sounds/claps within 0-10 (abstract principle)</t>
  </si>
  <si>
    <t> Developing When counting objects understands the order ​in which we say the numbers is always the same (stable order)​</t>
  </si>
  <si>
    <t>Developing - Touch counts one item when each  number word is said (1-to-1 correspondence)​</t>
  </si>
  <si>
    <t>Developing - When counting objects understands that the number name of the last object counted is the name given to the total number of objects in a set (cardinal principle)​</t>
  </si>
  <si>
    <t>Developing - When counting objects understands that the ​number of objects is not ​affected by position (order irrelevance)​</t>
  </si>
  <si>
    <t>Developing - Counts objects in a set recognising that the appearance of the objects has no effect on the overall total  within 0-10 (conservation)​</t>
  </si>
  <si>
    <t>Developing - Counts anything e.g. objects at a distance/in a book/sounds/claps ​within 0-10 ​(abstract principle)​</t>
  </si>
  <si>
    <t xml:space="preserve">Embedded -  When counting objects understands the order in which we say the numbers  is always the same (stable order)	</t>
  </si>
  <si>
    <t>Embedded - Touch counts one item when each  number word is said (1-to-1 correspondence)​</t>
  </si>
  <si>
    <t>Embedded - When counting objects understands that the number name of the last object counted is the name given to the total number of objects in a set (cardinal principle)​</t>
  </si>
  <si>
    <t xml:space="preserve">Embedded - When counting objects understands that the number of objects is not affected by position (order irrelevance)	</t>
  </si>
  <si>
    <t>Embedded - Counts objects in a set recognising that the appearance of the objects has no effect on the overall total  within 0-10 (conservation)​</t>
  </si>
  <si>
    <t>Embedded - Counts anything e.g. objects at a distance/in a book/sounds/claps within 0-10 (abstract principle)</t>
  </si>
  <si>
    <t>Explains that zero means there is none of a particular quantity​</t>
  </si>
  <si>
    <t>Partitions quantities to 10 into 2 or more parts and  recognises that this does ​not affect the total e.g. 6 as 3 and 3/2 and 2 and 2​</t>
  </si>
  <si>
    <t>Emerging - Explains that zero means there is none of a particular quantity​</t>
  </si>
  <si>
    <t>Emerging - Partitions quantities to 10 into 2 or more parts and  recognises that this does not affect the total e.g. 6 as 3 and 3/2 and 2 and 2</t>
  </si>
  <si>
    <t>Developing - Explains that zero means there is none of a particular quantity​</t>
  </si>
  <si>
    <t>Developing - Partitions quantities to 10 into 2 or more parts and  recognises that this does ​not affect the total e.g. 6 as 3 and 3/2 and 2 and 2​</t>
  </si>
  <si>
    <t>Embedded - Explains that zero means there is none of a particular quantity​</t>
  </si>
  <si>
    <t>Embedded - Partitions quantities to 10 into 2 or more parts and  recognises that this does not affect the total e.g. 6 as 3 and 3/2 and 2 and 2</t>
  </si>
  <si>
    <t>Sorts &amp; classifies ​objects using quantity as an attribute ​e.g. sets of 1, 2 ​within 0-10​</t>
  </si>
  <si>
    <t>Compares 2 sets to ​decide which has ​the fewest/most ​within 0-10​</t>
  </si>
  <si>
    <t>Finds the total when ​1,2 or 3 is added to an existing amount e.g. a number line or height chart (augmentation)​</t>
  </si>
  <si>
    <t>Finds the total when ​2 sets are added together within 0-10 (aggregation)​</t>
  </si>
  <si>
    <t>Finds out how many ​are left when 1 or 2 ​are taken away ​within 0-10​</t>
  </si>
  <si>
    <t>Compares to find the difference between ​sets as a quantity within 0-10​</t>
  </si>
  <si>
    <t>Beginning to count on and back in ones to add and subtract with objects or number line ​within 0-10​</t>
  </si>
  <si>
    <t>Emerging - Sorts &amp; classifies objects using quantity as an attribute e.g. sets of 1, 2 within 0-10</t>
  </si>
  <si>
    <t xml:space="preserve">Emerging - Compares 2 sets to decide which has the fewest/most within 0-10	</t>
  </si>
  <si>
    <t>Emerging - Finds the total when ​1,2 or 3 is added to an existing amount e.g. a number line or height chart (augmentation)​</t>
  </si>
  <si>
    <t xml:space="preserve">Emerging - Finds the total when 2 sets are added together within 0-10 (aggregation)	</t>
  </si>
  <si>
    <t>Emerging - Finds out how many are left when 1 or 2 are taken away within 0-10</t>
  </si>
  <si>
    <t>Emerging - Compares to find the difference between ​sets as a quantity within 0-10​</t>
  </si>
  <si>
    <t>Emerging - Beginning to count on and back in ones to add and subtract with objects or number line ​within 0-10​</t>
  </si>
  <si>
    <t>Developing - Sorts &amp; classifies ​objects using quantity as an attribute ​e.g. sets of 1, 2 ​within 0-10​</t>
  </si>
  <si>
    <t>Developing - Compares 2 sets to ​decide which has ​the fewest/most ​within 0-10​</t>
  </si>
  <si>
    <t>Developing - Finds the total when ​1,2 or 3 is added to an existing amount e.g. a number line or height chart (augmentation)​</t>
  </si>
  <si>
    <t>Developing - Finds the total when ​2 sets are added together within 0-10 (aggregation)​</t>
  </si>
  <si>
    <t>Developing - Finds out how many ​are left when 1 or 2 ​are taken away ​within 0-10​</t>
  </si>
  <si>
    <t>Developing - Compares to find the difference between ​sets as a quantity within 0-10​</t>
  </si>
  <si>
    <t>Developing - Beginning to count on and back in ones to add and subtract with objects or number line ​within 0-10​</t>
  </si>
  <si>
    <t>Embedded - Sorts &amp; classifies objects using quantity as an attribute e.g. sets of 1, 2 within 0-10</t>
  </si>
  <si>
    <t xml:space="preserve">Embedded - Compares 2 sets to decide which has the fewest/most within 0-10	</t>
  </si>
  <si>
    <t>Embedded - Finds the total when ​1,2 or 3 is added to an existing amount e.g. a number line or height chart (augmentation)​</t>
  </si>
  <si>
    <t xml:space="preserve">Embedded - Finds the total when 2 sets are added together within 0-10 (aggregation)	</t>
  </si>
  <si>
    <t>Embedded -Finds out how many are left when 1 or 2 are taken away within 0-10</t>
  </si>
  <si>
    <t>Embedded - Compares to find the difference between ​sets as a quantity within 0-10​</t>
  </si>
  <si>
    <t>Embedded - Beginning to count on and back in ones to add and subtract with objects or number line ​within 0-10​</t>
  </si>
  <si>
    <t>Groups objects into matching or natural sets of 2 e.g. shoes within 0-10​</t>
  </si>
  <si>
    <t>Begin to identify halves and doubles using concrete materials within 0-10​</t>
  </si>
  <si>
    <t>Emerging - Groups objects into matching or natural sets of 2 e.g. shoes within 0-10​</t>
  </si>
  <si>
    <t>Emerging - Begin to identify halves and doubles using concrete materials within 0-10​</t>
  </si>
  <si>
    <t>Developing - Groups objects into matching or natural sets of 2 e.g. shoes within 0-10​</t>
  </si>
  <si>
    <t>Developing - Begin to identify halves and doubles using concrete materials within 0-10​</t>
  </si>
  <si>
    <t>Embedded - Groups objects into matching or natural sets of 2 e.g. shoes within 0-10​</t>
  </si>
  <si>
    <t>Embedded - Begin to identify halves and doubles using concrete materials within 0-10​</t>
  </si>
  <si>
    <t>Identifies wholes and halves in a social  context and uses appropriate language  e.g. ‘I have eaten half of my banana’​</t>
  </si>
  <si>
    <t>Splits a whole into smaller parts  and explains that equal parts are the 'same’​</t>
  </si>
  <si>
    <t>Understands that a whole ​can be shared equally and unequally​</t>
  </si>
  <si>
    <t>Emerging - Identifies wholes and halves in a social  context and uses appropriate language  e.g. ‘I have eaten half of my banana’​</t>
  </si>
  <si>
    <t>Emerging - Splits a whole into smaller parts  and explains that equal parts are the  same’​</t>
  </si>
  <si>
    <t/>
  </si>
  <si>
    <t>Emerging - Understands that a whole ​can be shared equally and unequally​</t>
  </si>
  <si>
    <t>Developing - Identifies wholes and halves in a social  context and uses appropriate language  e.g. ‘I have eaten half of my banana’​</t>
  </si>
  <si>
    <t>Developing - Splits a whole into smaller parts  and explains that equal parts are the 'same’​</t>
  </si>
  <si>
    <t>Developing - Understands that a whole ​can be shared equally and unequally​</t>
  </si>
  <si>
    <t>Embedded - Identifies wholes and halves in a social  context and uses appropriate language  e.g. ‘I have eaten half of my banana’​</t>
  </si>
  <si>
    <t>Embedded - Splits a whole into smaller parts  and explains that equal parts are the 'same’​</t>
  </si>
  <si>
    <t>Embedded - Understands that a whole ​can be shared equally and unequally​</t>
  </si>
  <si>
    <t>Handles money and recognises a few coins up to the value of £2 through play and in real life and relevant contexts (using real and plastic money)</t>
  </si>
  <si>
    <t>Identifies (names) 1p, 2p, 5p and 10p coins and pays the exact value for items to 10p e.g. if the price is 5p; can use 5p coin to pay for it.</t>
  </si>
  <si>
    <t>Emerging - Handles money and recognises a few coins up to the value of £2 through play and in real life and relevant contexts (using real and plastic money)</t>
  </si>
  <si>
    <t>Emerging - Identifies (names) 1p, 2p, 5p and 10p coins and pays the exact value for items to 10p e.g. if the price is 5p; can use 5p coin to pay for it.</t>
  </si>
  <si>
    <t>Developing - Handles money and recognises a few coins up to the value of £2 through play and in real life and relevant contexts (using real and plastic money)</t>
  </si>
  <si>
    <t>Developing - Identifies (names) 1p, 2p, 5p and 10p coins and pays the exact value for items to 10p e.g. if the price is 5p; can use 5p coin to pay for it.</t>
  </si>
  <si>
    <t>Embedded - Handles money and recognises a few coins up to the value of £2 through play and in real life and relevant contexts (using real and plastic money)</t>
  </si>
  <si>
    <t>Embedded - Identifies (names) 1p, 2p, 5p and 10p coins and pays the exact value for items to 10p e.g. if the price is 5p; can use 5p coin to pay for it.</t>
  </si>
  <si>
    <t>Links daily routines and personal events to time sequences and begins to use appropriate language including before, after, later, earlier.</t>
  </si>
  <si>
    <t>Recognises and where appropriate engages with everyday devices used to measure or display time e.g. clocks, calendars, sand timers and visual timetables.</t>
  </si>
  <si>
    <t>Identifies (names) the days of the week in sequence.</t>
  </si>
  <si>
    <t>Recognises the months of the year and describes features of the four seasons in relevant contexts</t>
  </si>
  <si>
    <t>Emerging - Links daily routines and personal events to time sequences and begins to use appropriate language including before, after, later, earlier.</t>
  </si>
  <si>
    <t>Emerging - Recognises and where appropriate engages with everyday devices used to measure or display time e.g. clocks, calendars, sand timers and visual timetables.</t>
  </si>
  <si>
    <t>Emerging - Identifies (names) the days of the week in sequence.</t>
  </si>
  <si>
    <t>Emerging - Recognises the months of the year and describes features of the four seasons in relevant contexts</t>
  </si>
  <si>
    <t>Developing - Links daily routines and personal events to time sequences and begins to use appropriate language including before, after, later, earlier.</t>
  </si>
  <si>
    <t>Developing - Recognises and where appropriate engages with everyday devices used to measure or display time e.g. clocks, calendars, sand timers and visual timetables.</t>
  </si>
  <si>
    <t>Developing - Identifies (names) the days of the week in sequence.</t>
  </si>
  <si>
    <t>Developing - Recognises the months of the year and describes features of the four seasons in relevant contexts</t>
  </si>
  <si>
    <t>Embedded - Links daily routines and personal events to time sequences and begins to use appropriate language including before, after, later, earlier.</t>
  </si>
  <si>
    <t>Embedded - Recognises and where appropriate engages with everyday devices used to measure or display time e.g. clocks, calendars, sand timers and visual timetables.</t>
  </si>
  <si>
    <t>Embedded - Identifies (names) the days of the week in sequence.</t>
  </si>
  <si>
    <t>Embedded - Recognises the months of the year and describes features of the four seasons in relevant contexts</t>
  </si>
  <si>
    <t>Shares relevant experiences in which measurements of lengths, heights, mass and capacities are used, for example, in baking and other meaningful contexts.</t>
  </si>
  <si>
    <t>Describes and compares common objects’ lengths, heights, mass and capacities using everyday language, including long/longer, short/shorter, tall/taller, heavy/heavier, light/lighter, more/less/same.</t>
  </si>
  <si>
    <t>Estimates, then measures, the length, height, mass and capacity of common objects using a range of appropriate non-standard units.</t>
  </si>
  <si>
    <t>Emerging - Shares relevant experiences in which measurements of lengths, heights, mass and capacities are used, for example, in baking and other meaningful contexts.</t>
  </si>
  <si>
    <t>Emerging - Describes and compares common objects’ lengths, heights, mass and capacities using everyday language, including long/longer, short/shorter, tall/taller, heavy/heavier, light/lighter, more/less/same.</t>
  </si>
  <si>
    <t>Emerging - Estimates, then measures, the length, height, mass and capacity of common objects using a range of appropriate non-standard units.</t>
  </si>
  <si>
    <t>Developing - Shares relevant experiences in which measurements of lengths, heights, mass and capacities are used, for example, in baking and other meaningful contexts.</t>
  </si>
  <si>
    <t>Developing - Describes and compares common objects’ lengths, heights, mass and capacities using everyday language, including long/longer, short/shorter, tall/taller, heavy/heavier, light/lighter, more/less/same.</t>
  </si>
  <si>
    <t>Developing - Estimates, then measures, the length, height, mass and capacity of common objects using a range of appropriate non-standard units.</t>
  </si>
  <si>
    <t>Embedded - Shares relevant experiences in which measurements of lengths, heights, mass and capacities are used, for example, in baking and other meaningful contexts.</t>
  </si>
  <si>
    <t>Embedded - Describes and compares common objects’ lengths, heights, mass and capacities using everyday language, including long/longer, short/shorter, tall/taller, heavy/heavier, light/lighter, more/less/same.</t>
  </si>
  <si>
    <t>Embedded -  Estimates, then measures, the length, height, mass and capacity of common objects using a range of appropriate non-standard units.</t>
  </si>
  <si>
    <t>Copies simple patterns involving objects, shapes and numbers.</t>
  </si>
  <si>
    <t>Continues simple patterns involving objects, shapes and numbers.</t>
  </si>
  <si>
    <t>Creates simple patterns involving objects, shapes and numbers.</t>
  </si>
  <si>
    <t>Emerging - Copies simple patterns involving objects, shapes and numbers.</t>
  </si>
  <si>
    <t xml:space="preserve">Emerging - Continues simple patterns involving objects, shapes and numbers.	</t>
  </si>
  <si>
    <t xml:space="preserve">Emerging - Creates simple patterns involving objects, shapes and numbers.	</t>
  </si>
  <si>
    <t>Developing - Copies simple patterns involving objects, shapes and numbers.</t>
  </si>
  <si>
    <t>Developing - Continues simple patterns involving objects, shapes and numbers.</t>
  </si>
  <si>
    <t>Developing - Creates simple patterns involving objects, shapes and numbers.</t>
  </si>
  <si>
    <t>Embedded -  Copies simple patterns involving objects, shapes and numbers.</t>
  </si>
  <si>
    <t xml:space="preserve">Embedded - IContinues simple patterns involving objects, shapes and numbers.	</t>
  </si>
  <si>
    <t>Embedded - Creates simple patterns involving objects, shapes and numbers.</t>
  </si>
  <si>
    <t>Recognise and describe common 2D shapes and 3D objects by attribute e.g. straight, round, flat and curved.</t>
  </si>
  <si>
    <t>Sort common 2D shapes and 3D objects according to attributes e.g shape, colour, size.</t>
  </si>
  <si>
    <t>Emerging -  Recognise and describe common 2D shapes and 3D objects by attribute e.g. straight, round, flat and curved.</t>
  </si>
  <si>
    <t>Emerging - Sort common 2D shapes and 3D objects according to attributes e.g shape, colour, size.</t>
  </si>
  <si>
    <t>Developing -Recognise and describe common 2D shapes and 3D objects by attribute e.g. straight, round, flat and curved.</t>
  </si>
  <si>
    <t>Developing - Sort common 2D shapes and 3D objects according to attributes e.g shape, colour, size.</t>
  </si>
  <si>
    <t>Embedded - Recognise and describe common 2D shapes and 3D objects by attribute e.g. straight, round, flat and curved.</t>
  </si>
  <si>
    <t>Embedded - Sort common 2D shapes and 3D objects according to attributes e.g shape, colour, size.</t>
  </si>
  <si>
    <t>Correctly uses some of the language of position e.g. in front, behind, above, below.</t>
  </si>
  <si>
    <t>Begins to correctly use some of the language of direction e.g. left right, forwards and backwards to solve simple problems in relevant contexts.</t>
  </si>
  <si>
    <t>Identifies and describes basic symmetrical pictures with one line of symmetry.</t>
  </si>
  <si>
    <t>Creates basic symmetrical pictures with one line of symmetry.</t>
  </si>
  <si>
    <t>Emerging - Correctly uses some of the language of position e.g. in front, behind, above, below.</t>
  </si>
  <si>
    <t>Emerging - Begins to correctly use some of the language of direction e.g. left right, forwards and backwards to solve simple problems in relevant contexts.</t>
  </si>
  <si>
    <t>Emerging - Identifies and describes basic symmetrical pictures with one line of symmetry.</t>
  </si>
  <si>
    <t>Emerging - Creates basic symmetrical pictures with one line of symmetry.</t>
  </si>
  <si>
    <t>Developing - Correctly uses some of the language of position e.g. in front, behind, above, below.</t>
  </si>
  <si>
    <t>Developing - Begins to correctly use some of the language of direction e.g. left right, forwards and backwards to solve simple problems in relevant contexts.</t>
  </si>
  <si>
    <t>Developing - Identifies and describes basic symmetrical pictures with one line of symmetry.</t>
  </si>
  <si>
    <t>Developing - Creates basic symmetrical pictures with one line of symmetry.</t>
  </si>
  <si>
    <t>Embedded - Correctly uses some of the language of position e.g. in front, behind, above, below.</t>
  </si>
  <si>
    <t>Embedded - Begins to correctly use some of the language of direction e.g. left right, forwards and backwards to solve simple problems in relevant contexts.</t>
  </si>
  <si>
    <t>Embedded - Identifies and describes basic symmetrical pictures with one line of symmetry.</t>
  </si>
  <si>
    <t>Embedded - Creates basic symmetrical pictures with one line of symmetry.</t>
  </si>
  <si>
    <t>Uses knowledge of colour, shape, size and other properties to match and sort items in a variety of different ways.</t>
  </si>
  <si>
    <t>Collects and organises objects for a specific purpose.</t>
  </si>
  <si>
    <t>Asks simple questions to collect data for a specific purpose.</t>
  </si>
  <si>
    <t>Contributes to a concrete or pictorial display where one object or drawing represents on data value, using digital technologies as appropriate.</t>
  </si>
  <si>
    <t>With support interprets simple graphs, charts and signs and demonstrates how they support planning, choices and decision making.</t>
  </si>
  <si>
    <t>With support applies counting skills to ask and answer questions.  Makes relevant choices and decisions based on the data.</t>
  </si>
  <si>
    <t>Emerging - Uses knowledge of colour, shape, size and other properties to match and sort items in a variety of different ways.</t>
  </si>
  <si>
    <t>Emerging - Collects and organises objects for a specific purpose.</t>
  </si>
  <si>
    <t>Emerging - Asks simple questions to collect data for a specific purpose.</t>
  </si>
  <si>
    <t>Emerging - Contributes to a concrete or pictorial display where one object or drawing represents on data value, using digital technologies as appropriate.</t>
  </si>
  <si>
    <t>Emerging - With support interprets simple graphs, charts and signs and demonstrates how they support planning, choices and decision making.</t>
  </si>
  <si>
    <t>Emerging - With support applies counting skills to ask and answer questions.  Makes relevant choices and decisions based on the data.</t>
  </si>
  <si>
    <t>Developing - Uses knowledge of colour, shape, size and other properties to match and sort items in a variety of different ways.</t>
  </si>
  <si>
    <t>Developing - Collects and organises objects for a specific purpose.</t>
  </si>
  <si>
    <t>Developing - Asks simple questions to collect data for a specific purpose.</t>
  </si>
  <si>
    <t>Developing - Contributes to a concrete or pictorial display where one object or drawing represents on data value, using digital technologies as appropriate.</t>
  </si>
  <si>
    <t>Developing - With support interprets simple graphs, charts and signs and demonstrates how they support planning, choices and decision making.</t>
  </si>
  <si>
    <t>Developing - With support applies counting skills to ask and answer questions.  Makes relevant choices and decisions based on the data.</t>
  </si>
  <si>
    <t>Embedded - Uses knowledge of colour, shape, size and other properties to match and sort items in a variety of different ways.</t>
  </si>
  <si>
    <t>Embedded - Collects and organises objects for a specific purpose.</t>
  </si>
  <si>
    <t>Embedded - Asks simple questions to collect data for a specific purpose.</t>
  </si>
  <si>
    <t>Embedded - Contributes to a concrete or pictorial display where one object or drawing represents on data value, using digital technologies as appropriate.</t>
  </si>
  <si>
    <t>Embedded - With support interprets simple graphs, charts and signs and demonstrates how they support planning, choices and decision making.</t>
  </si>
  <si>
    <t>Embedded - With support applies counting skills to ask and answer questions.  Makes relevant choices and decisions based on the data.</t>
  </si>
  <si>
    <t>Who is it for?</t>
  </si>
  <si>
    <t>When would you use it?</t>
  </si>
  <si>
    <t>How would you use it?</t>
  </si>
  <si>
    <t>For each Milestone you can record the level of engagement that the child is showing as well as the level of support required for them to engage with the experience. This is based upon the Continuum of Engagement and Types of Support contained within the Milestones resource. To demonstrate progress, you would anticipate that the level of engagement would increase over time as the level of support decreased. For our most complex learners, this may mean that the focus is on the same Milestone for a prolonged period of time but you as a practitioner are still able to report on the small but incredibly important incremental steps learners with complex ASN make.</t>
  </si>
  <si>
    <t>Intensity of support</t>
  </si>
  <si>
    <t>Type of support</t>
  </si>
  <si>
    <t>Examples of support</t>
  </si>
  <si>
    <t>Physical supports</t>
  </si>
  <si>
    <t>Gestural supports</t>
  </si>
  <si>
    <t>Verbal supports</t>
  </si>
  <si>
    <t>No support</t>
  </si>
  <si>
    <t>Can be used alongside other supports as necessary</t>
  </si>
  <si>
    <t>Support via technology</t>
  </si>
  <si>
    <t>The Milestones tracker can be used when you want to track progress of learners working at pre-Early Level due to the nature of their complex needs and to evaluate the effectiveness of the experiences and supports you are offering. It is intended to track individual learning and can be used alongside other documents which will help you plan effective learning experiences.</t>
  </si>
  <si>
    <r>
      <t>•</t>
    </r>
    <r>
      <rPr>
        <sz val="7"/>
        <color theme="1"/>
        <rFont val="Arial"/>
        <family val="2"/>
      </rPr>
      <t xml:space="preserve">       </t>
    </r>
    <r>
      <rPr>
        <sz val="11"/>
        <color theme="1"/>
        <rFont val="Arial"/>
        <family val="2"/>
      </rPr>
      <t>Personal care</t>
    </r>
  </si>
  <si>
    <r>
      <t>•</t>
    </r>
    <r>
      <rPr>
        <sz val="7"/>
        <color theme="1"/>
        <rFont val="Arial"/>
        <family val="2"/>
      </rPr>
      <t xml:space="preserve">       </t>
    </r>
    <r>
      <rPr>
        <sz val="11"/>
        <color theme="1"/>
        <rFont val="Arial"/>
        <family val="2"/>
      </rPr>
      <t>Makaton</t>
    </r>
  </si>
  <si>
    <r>
      <t>•</t>
    </r>
    <r>
      <rPr>
        <sz val="7"/>
        <color theme="1"/>
        <rFont val="Arial"/>
        <family val="2"/>
      </rPr>
      <t xml:space="preserve">       </t>
    </r>
    <r>
      <rPr>
        <sz val="11"/>
        <color theme="1"/>
        <rFont val="Arial"/>
        <family val="2"/>
      </rPr>
      <t>Pointing and directing</t>
    </r>
  </si>
  <si>
    <r>
      <t>•</t>
    </r>
    <r>
      <rPr>
        <sz val="7"/>
        <color theme="1"/>
        <rFont val="Arial"/>
        <family val="2"/>
      </rPr>
      <t xml:space="preserve">       </t>
    </r>
    <r>
      <rPr>
        <sz val="11"/>
        <color theme="1"/>
        <rFont val="Arial"/>
        <family val="2"/>
      </rPr>
      <t>Demonstrating</t>
    </r>
  </si>
  <si>
    <r>
      <t>•</t>
    </r>
    <r>
      <rPr>
        <sz val="7"/>
        <color theme="1"/>
        <rFont val="Arial"/>
        <family val="2"/>
      </rPr>
      <t xml:space="preserve">       </t>
    </r>
    <r>
      <rPr>
        <sz val="11"/>
        <color theme="1"/>
        <rFont val="Arial"/>
        <family val="2"/>
      </rPr>
      <t>Being animated when talking or telling stories</t>
    </r>
  </si>
  <si>
    <r>
      <t>•</t>
    </r>
    <r>
      <rPr>
        <sz val="7"/>
        <color theme="1"/>
        <rFont val="Arial"/>
        <family val="2"/>
      </rPr>
      <t xml:space="preserve">       </t>
    </r>
    <r>
      <rPr>
        <sz val="11"/>
        <color theme="1"/>
        <rFont val="Arial"/>
        <family val="2"/>
      </rPr>
      <t>Social stories</t>
    </r>
  </si>
  <si>
    <r>
      <t>•</t>
    </r>
    <r>
      <rPr>
        <sz val="7"/>
        <color theme="1"/>
        <rFont val="Arial"/>
        <family val="2"/>
      </rPr>
      <t xml:space="preserve">       </t>
    </r>
    <r>
      <rPr>
        <sz val="11"/>
        <color theme="1"/>
        <rFont val="Arial"/>
        <family val="2"/>
      </rPr>
      <t>Puppets</t>
    </r>
  </si>
  <si>
    <r>
      <t>•</t>
    </r>
    <r>
      <rPr>
        <sz val="7"/>
        <color theme="1"/>
        <rFont val="Arial"/>
        <family val="2"/>
      </rPr>
      <t xml:space="preserve">       </t>
    </r>
    <r>
      <rPr>
        <sz val="11"/>
        <color theme="1"/>
        <rFont val="Arial"/>
        <family val="2"/>
      </rPr>
      <t>Prompting and cues</t>
    </r>
  </si>
  <si>
    <r>
      <t>•</t>
    </r>
    <r>
      <rPr>
        <sz val="7"/>
        <color theme="1"/>
        <rFont val="Arial"/>
        <family val="2"/>
      </rPr>
      <t xml:space="preserve">       </t>
    </r>
    <r>
      <rPr>
        <sz val="11"/>
        <color theme="1"/>
        <rFont val="Arial"/>
        <family val="2"/>
      </rPr>
      <t>Expectant pause</t>
    </r>
  </si>
  <si>
    <r>
      <t>•</t>
    </r>
    <r>
      <rPr>
        <sz val="7"/>
        <color theme="1"/>
        <rFont val="Arial"/>
        <family val="2"/>
      </rPr>
      <t xml:space="preserve">       </t>
    </r>
    <r>
      <rPr>
        <sz val="11"/>
        <color theme="1"/>
        <rFont val="Arial"/>
        <family val="2"/>
      </rPr>
      <t>‘Ready, Steady….’</t>
    </r>
  </si>
  <si>
    <r>
      <t>•</t>
    </r>
    <r>
      <rPr>
        <sz val="7"/>
        <color theme="1"/>
        <rFont val="Arial"/>
        <family val="2"/>
      </rPr>
      <t xml:space="preserve">       </t>
    </r>
    <r>
      <rPr>
        <sz val="11"/>
        <color theme="1"/>
        <rFont val="Arial"/>
        <family val="2"/>
      </rPr>
      <t>Reassurance</t>
    </r>
  </si>
  <si>
    <r>
      <t>•</t>
    </r>
    <r>
      <rPr>
        <sz val="7"/>
        <color theme="1"/>
        <rFont val="Arial"/>
        <family val="2"/>
      </rPr>
      <t xml:space="preserve">       </t>
    </r>
    <r>
      <rPr>
        <sz val="11"/>
        <color theme="1"/>
        <rFont val="Arial"/>
        <family val="2"/>
      </rPr>
      <t>Limited and developmentally appropriate language</t>
    </r>
  </si>
  <si>
    <r>
      <t>•</t>
    </r>
    <r>
      <rPr>
        <sz val="7"/>
        <color theme="1"/>
        <rFont val="Arial"/>
        <family val="2"/>
      </rPr>
      <t xml:space="preserve">       </t>
    </r>
    <r>
      <rPr>
        <sz val="11"/>
        <color theme="1"/>
        <rFont val="Arial"/>
        <family val="2"/>
      </rPr>
      <t>TALK strategies from LCFE</t>
    </r>
  </si>
  <si>
    <r>
      <t>•</t>
    </r>
    <r>
      <rPr>
        <sz val="7"/>
        <color theme="1"/>
        <rFont val="Arial"/>
        <family val="2"/>
      </rPr>
      <t xml:space="preserve">       </t>
    </r>
    <r>
      <rPr>
        <sz val="11"/>
        <color theme="1"/>
        <rFont val="Arial"/>
        <family val="2"/>
      </rPr>
      <t>Can work independently</t>
    </r>
  </si>
  <si>
    <r>
      <t>•</t>
    </r>
    <r>
      <rPr>
        <sz val="7"/>
        <color theme="1"/>
        <rFont val="Arial"/>
        <family val="2"/>
      </rPr>
      <t xml:space="preserve">       </t>
    </r>
    <r>
      <rPr>
        <sz val="11"/>
        <color theme="1"/>
        <rFont val="Arial"/>
        <family val="2"/>
      </rPr>
      <t>Using switches</t>
    </r>
  </si>
  <si>
    <r>
      <t>•</t>
    </r>
    <r>
      <rPr>
        <sz val="7"/>
        <color theme="1"/>
        <rFont val="Arial"/>
        <family val="2"/>
      </rPr>
      <t xml:space="preserve">       </t>
    </r>
    <r>
      <rPr>
        <sz val="11"/>
        <color theme="1"/>
        <rFont val="Arial"/>
        <family val="2"/>
      </rPr>
      <t>iPad apps</t>
    </r>
  </si>
  <si>
    <r>
      <t>•</t>
    </r>
    <r>
      <rPr>
        <sz val="7"/>
        <color theme="1"/>
        <rFont val="Arial"/>
        <family val="2"/>
      </rPr>
      <t xml:space="preserve">       </t>
    </r>
    <r>
      <rPr>
        <sz val="11"/>
        <color theme="1"/>
        <rFont val="Arial"/>
        <family val="2"/>
      </rPr>
      <t>Communication aids</t>
    </r>
  </si>
  <si>
    <r>
      <t>•</t>
    </r>
    <r>
      <rPr>
        <sz val="7"/>
        <color theme="1"/>
        <rFont val="Arial"/>
        <family val="2"/>
      </rPr>
      <t xml:space="preserve">       </t>
    </r>
    <r>
      <rPr>
        <sz val="11"/>
        <color theme="1"/>
        <rFont val="Arial"/>
        <family val="2"/>
      </rPr>
      <t>Speech to text software</t>
    </r>
  </si>
  <si>
    <t xml:space="preserve">There is a digital version and a Word version of the Milestones tracker available. On the digital version of the tracker, you are only able to select one type of support. It is recommended that you select the most intensive type of support you are using as the aim would be to reduce the level of support over time. You may wish to do this for the Word document as well due to limited space. </t>
  </si>
  <si>
    <t xml:space="preserve">The table to the side provides examples of support and indicates how support could potentially be reduced over time. Please note that it may not be appropriate to reduce or change the support given the child’s needs. For example, an autistic learner may always benefit, and prefer, to use visuals. The ‘insert comment’ function can be used in the digital version to provide more information on the preferred and most effective types of support. </t>
  </si>
  <si>
    <t xml:space="preserve">The tracker should be completed in collaboration with staff members who know the child and shared with parents/carers. Best practice would be to complete the tracker termly and to share with parents/carers at appropriate planning meetings. Please use your own professional judgement in how to best implement this in your setting. </t>
  </si>
  <si>
    <t xml:space="preserve">What if I require further support? </t>
  </si>
  <si>
    <t xml:space="preserve">If you require any further help and support to use the tracker please contact your link Educational Psychologist in the first instance. </t>
  </si>
  <si>
    <t>Child/Young Person's Name</t>
  </si>
  <si>
    <t>Foundation and Milestones Tracker</t>
  </si>
  <si>
    <t>Foundation and Milestones Tracker Implementation Guide</t>
  </si>
  <si>
    <t>Completion Date</t>
  </si>
  <si>
    <t>Review Date</t>
  </si>
  <si>
    <t>This guidance is intended to support practitioners with the Foundation and Milestones tracker. It is intended to be used alongside the Milestones guidance available on the Education Scotland website.</t>
  </si>
  <si>
    <t>The Milestones resource is for use by any member of education staff supporting children with complex needs working at pre-Early Level of the Curriculum for Excellence. It can be used for children at any age and in any establishment.  Practitioners have found the Milestones resource and the Foundation/ Milestone tracker particularly useful when progress has been difficult to evidence and when progress is in small steps or non-linear (e.g., when learners seem to regress, plateau, or are inconsistent). It is recommended that practitioners familiarise themselves with the Milestones resource, particularly the Continuum of Engagement and the Types of Support, before using the Milestones tracker.</t>
  </si>
  <si>
    <t xml:space="preserve">There is no prescriptive way to use the Foiundation/ Milestones tracker. It is intended to be used as tool to track and monitor the progress of individual children. The Milestones contained within the tracker are based upon the Experiences and Outcomes taken from the Early level of Curriculum for Excellence. The tracker can be used to support target-setting and for tracking and monitoring the progress of those children with Additional Support Needs (ASNs). </t>
  </si>
  <si>
    <r>
      <t>•</t>
    </r>
    <r>
      <rPr>
        <sz val="7"/>
        <color theme="1"/>
        <rFont val="Arial"/>
        <family val="2"/>
      </rPr>
      <t xml:space="preserve">       </t>
    </r>
    <r>
      <rPr>
        <sz val="11"/>
        <color theme="1"/>
        <rFont val="Arial"/>
        <family val="2"/>
      </rPr>
      <t>Guiding</t>
    </r>
  </si>
  <si>
    <r>
      <t>•</t>
    </r>
    <r>
      <rPr>
        <sz val="7"/>
        <color theme="1"/>
        <rFont val="Arial"/>
        <family val="2"/>
      </rPr>
      <t xml:space="preserve">       </t>
    </r>
    <r>
      <rPr>
        <sz val="11"/>
        <color theme="1"/>
        <rFont val="Arial"/>
        <family val="2"/>
      </rPr>
      <t xml:space="preserve">Making activities accessible </t>
    </r>
  </si>
  <si>
    <r>
      <t>•</t>
    </r>
    <r>
      <rPr>
        <sz val="7"/>
        <color theme="1"/>
        <rFont val="Arial"/>
        <family val="2"/>
      </rPr>
      <t xml:space="preserve">       </t>
    </r>
    <r>
      <rPr>
        <sz val="11"/>
        <color theme="1"/>
        <rFont val="Arial"/>
        <family val="2"/>
      </rPr>
      <t>Moving and handling needs</t>
    </r>
  </si>
  <si>
    <r>
      <t>•</t>
    </r>
    <r>
      <rPr>
        <sz val="7"/>
        <color theme="1"/>
        <rFont val="Arial"/>
        <family val="2"/>
      </rPr>
      <t xml:space="preserve">       </t>
    </r>
    <r>
      <rPr>
        <sz val="11"/>
        <color theme="1"/>
        <rFont val="Arial"/>
        <family val="2"/>
      </rPr>
      <t>Intensive interaction - mimicking their gestures</t>
    </r>
  </si>
  <si>
    <r>
      <t>•</t>
    </r>
    <r>
      <rPr>
        <sz val="7"/>
        <color theme="1"/>
        <rFont val="Arial"/>
        <family val="2"/>
      </rPr>
      <t xml:space="preserve">       </t>
    </r>
    <r>
      <rPr>
        <sz val="11"/>
        <color theme="1"/>
        <rFont val="Arial"/>
        <family val="2"/>
      </rPr>
      <t>Using objects of reference, photographs, symbols</t>
    </r>
  </si>
  <si>
    <r>
      <t>•</t>
    </r>
    <r>
      <rPr>
        <sz val="7"/>
        <color theme="1"/>
        <rFont val="Arial"/>
        <family val="2"/>
      </rPr>
      <t xml:space="preserve">       </t>
    </r>
    <r>
      <rPr>
        <sz val="11"/>
        <color theme="1"/>
        <rFont val="Arial"/>
        <family val="2"/>
      </rPr>
      <t>Visual timetable</t>
    </r>
  </si>
  <si>
    <r>
      <t>•</t>
    </r>
    <r>
      <rPr>
        <sz val="7"/>
        <color theme="1"/>
        <rFont val="Arial"/>
        <family val="2"/>
      </rPr>
      <t>      </t>
    </r>
    <r>
      <rPr>
        <sz val="11"/>
        <color theme="1"/>
        <rFont val="Arial"/>
        <family val="2"/>
      </rPr>
      <t xml:space="preserve">Emotional regulation tools </t>
    </r>
  </si>
  <si>
    <t>Visual supports</t>
  </si>
  <si>
    <t>•    No support required</t>
  </si>
  <si>
    <t>See Appendices on Implementation Guide</t>
  </si>
  <si>
    <t>Link for Milestones Resource</t>
  </si>
  <si>
    <t>Definition of Terms</t>
  </si>
  <si>
    <r>
      <t xml:space="preserve">At the early stages of learning a new skill or engaging with new knowledge, a learner can be seen as </t>
    </r>
    <r>
      <rPr>
        <b/>
        <sz val="11"/>
        <color theme="1"/>
        <rFont val="Arial"/>
        <family val="2"/>
      </rPr>
      <t>acquiring</t>
    </r>
    <r>
      <rPr>
        <sz val="11"/>
        <rFont val="Arial"/>
        <family val="2"/>
      </rPr>
      <t>. They may still require significant support and prompting, and their ability may be inconsistent.</t>
    </r>
    <r>
      <rPr>
        <i/>
        <sz val="11"/>
        <rFont val="Arial"/>
        <family val="2"/>
      </rPr>
      <t xml:space="preserve"> Note: You may need to revise level of target or type of support if learner is struggling to acquire a new skill or knowledge. </t>
    </r>
  </si>
  <si>
    <r>
      <t xml:space="preserve">When the learner is </t>
    </r>
    <r>
      <rPr>
        <b/>
        <sz val="11"/>
        <rFont val="Arial"/>
        <family val="2"/>
      </rPr>
      <t>fluent</t>
    </r>
    <r>
      <rPr>
        <sz val="11"/>
        <rFont val="Arial"/>
        <family val="2"/>
      </rPr>
      <t xml:space="preserve">, they will become more confident and consistent but still require some support and prompting in using this skill or knowledge. </t>
    </r>
    <r>
      <rPr>
        <i/>
        <sz val="11"/>
        <rFont val="Arial"/>
        <family val="2"/>
      </rPr>
      <t xml:space="preserve">Note: Learners with complex needs may have times of regression, you may need to revisit skills and supports to reflect the non-linear progress. </t>
    </r>
  </si>
  <si>
    <r>
      <t>•</t>
    </r>
    <r>
      <rPr>
        <sz val="7"/>
        <color theme="1"/>
        <rFont val="Arial"/>
        <family val="2"/>
      </rPr>
      <t xml:space="preserve">       </t>
    </r>
    <r>
      <rPr>
        <sz val="11"/>
        <color theme="1"/>
        <rFont val="Arial"/>
        <family val="2"/>
      </rPr>
      <t>Hand under hand</t>
    </r>
  </si>
  <si>
    <r>
      <t xml:space="preserve">Over time, the learner demonstrates consistent and independent application across a range of contexts, and can apply it in different and new situations. At this stage it can be called </t>
    </r>
    <r>
      <rPr>
        <b/>
        <sz val="11"/>
        <rFont val="Arial"/>
        <family val="2"/>
      </rPr>
      <t>generalised</t>
    </r>
    <r>
      <rPr>
        <sz val="11"/>
        <rFont val="Arial"/>
        <family val="2"/>
      </rPr>
      <t xml:space="preserve">. </t>
    </r>
    <r>
      <rPr>
        <i/>
        <sz val="11"/>
        <rFont val="Arial"/>
        <family val="2"/>
      </rPr>
      <t>Note: Learners with complex needs may need more time and supports to generalise skills and knowledge, this may require more explicit teaching across contexts.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</si>
</sst>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1"/>
      <color theme="1"/>
      <name val="Calibri"/>
      <family val="2"/>
      <scheme val="minor"/>
    </font>
    <font>
      <b/>
      <sz val="18"/>
      <color rgb="FFFFFFFF"/>
      <name val="Calibri"/>
      <family val="2"/>
      <scheme val="minor"/>
    </font>
    <font>
      <b/>
      <sz val="20"/>
      <color rgb="FF000000"/>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u/>
      <sz val="11"/>
      <color theme="1"/>
      <name val="Calibri"/>
      <family val="2"/>
      <scheme val="minor"/>
    </font>
    <font>
      <b/>
      <u/>
      <sz val="11"/>
      <color theme="1"/>
      <name val="Calibri"/>
      <family val="2"/>
      <scheme val="minor"/>
    </font>
    <font>
      <b/>
      <u/>
      <sz val="11"/>
      <color rgb="FF000000"/>
      <name val="Calibri"/>
      <family val="2"/>
      <scheme val="minor"/>
    </font>
    <font>
      <sz val="14"/>
      <color theme="1"/>
      <name val="Calibri"/>
      <family val="2"/>
      <scheme val="minor"/>
    </font>
    <font>
      <sz val="14"/>
      <color rgb="FF000000"/>
      <name val="Calibri"/>
      <family val="2"/>
      <scheme val="minor"/>
    </font>
    <font>
      <b/>
      <u/>
      <sz val="14"/>
      <color theme="1"/>
      <name val="Calibri"/>
      <family val="2"/>
      <scheme val="minor"/>
    </font>
    <font>
      <b/>
      <u/>
      <sz val="14"/>
      <color rgb="FF000000"/>
      <name val="Calibri"/>
      <family val="2"/>
      <scheme val="minor"/>
    </font>
    <font>
      <sz val="14"/>
      <color rgb="FF000000"/>
      <name val="Calibri"/>
      <family val="2"/>
    </font>
    <font>
      <b/>
      <sz val="14"/>
      <color rgb="FF000000"/>
      <name val="Calibri"/>
      <family val="2"/>
    </font>
    <font>
      <b/>
      <sz val="14"/>
      <color theme="1"/>
      <name val="Calibri"/>
      <family val="2"/>
      <scheme val="minor"/>
    </font>
    <font>
      <b/>
      <sz val="14"/>
      <color rgb="FF000000"/>
      <name val="Calibri"/>
      <family val="2"/>
      <scheme val="minor"/>
    </font>
    <font>
      <b/>
      <sz val="20"/>
      <color theme="0"/>
      <name val="Calibri"/>
      <family val="2"/>
      <scheme val="minor"/>
    </font>
    <font>
      <sz val="10.5"/>
      <color theme="1"/>
      <name val="Calibri"/>
      <family val="2"/>
      <scheme val="minor"/>
    </font>
    <font>
      <b/>
      <i/>
      <sz val="14"/>
      <color theme="1"/>
      <name val="Calibri"/>
      <family val="2"/>
      <scheme val="minor"/>
    </font>
    <font>
      <sz val="14"/>
      <color rgb="FF000000"/>
      <name val="Calibri"/>
    </font>
    <font>
      <b/>
      <sz val="14"/>
      <color theme="0"/>
      <name val="Calibri"/>
      <family val="2"/>
      <scheme val="minor"/>
    </font>
    <font>
      <sz val="20"/>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theme="1"/>
      <name val="Arial"/>
      <family val="2"/>
    </font>
    <font>
      <sz val="11"/>
      <color rgb="FF5A5A5A"/>
      <name val="Arial"/>
      <family val="2"/>
    </font>
    <font>
      <sz val="7"/>
      <color theme="1"/>
      <name val="Arial"/>
      <family val="2"/>
    </font>
    <font>
      <b/>
      <sz val="13"/>
      <color theme="3"/>
      <name val="Arial"/>
      <family val="2"/>
    </font>
    <font>
      <b/>
      <sz val="11"/>
      <color theme="1"/>
      <name val="Arial"/>
      <family val="2"/>
    </font>
    <font>
      <u/>
      <sz val="11"/>
      <color theme="10"/>
      <name val="Calibri"/>
      <family val="2"/>
      <scheme val="minor"/>
    </font>
    <font>
      <u/>
      <sz val="11"/>
      <color theme="10"/>
      <name val="Arial"/>
      <family val="2"/>
    </font>
    <font>
      <b/>
      <sz val="18"/>
      <color theme="3"/>
      <name val="Calibri"/>
      <family val="2"/>
      <scheme val="minor"/>
    </font>
    <font>
      <sz val="11"/>
      <color theme="1"/>
      <name val="Ariak"/>
    </font>
    <font>
      <sz val="11"/>
      <name val="Arial"/>
      <family val="2"/>
    </font>
    <font>
      <b/>
      <sz val="11"/>
      <name val="Arial"/>
      <family val="2"/>
    </font>
    <font>
      <i/>
      <sz val="11"/>
      <name val="Arial"/>
      <family val="2"/>
    </font>
  </fonts>
  <fills count="1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68E8E"/>
        <bgColor indexed="64"/>
      </patternFill>
    </fill>
    <fill>
      <patternFill patternType="solid">
        <fgColor rgb="FFC000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C6EFCE"/>
      </patternFill>
    </fill>
    <fill>
      <patternFill patternType="solid">
        <fgColor theme="7" tint="0.79998168889431442"/>
        <bgColor indexed="64"/>
      </patternFill>
    </fill>
    <fill>
      <patternFill patternType="solid">
        <fgColor theme="7" tint="0.59996337778862885"/>
        <bgColor indexed="64"/>
      </patternFill>
    </fill>
    <fill>
      <patternFill patternType="solid">
        <fgColor rgb="FFCCCCFF"/>
        <bgColor indexed="64"/>
      </patternFill>
    </fill>
    <fill>
      <patternFill patternType="solid">
        <fgColor rgb="FFCCECFF"/>
        <bgColor indexed="64"/>
      </patternFill>
    </fill>
    <fill>
      <patternFill patternType="solid">
        <fgColor rgb="FFFFCCFF"/>
        <bgColor indexed="64"/>
      </patternFill>
    </fill>
  </fills>
  <borders count="80">
    <border>
      <left/>
      <right/>
      <top/>
      <bottom/>
      <diagonal/>
    </border>
    <border>
      <left style="thin">
        <color rgb="FF505050"/>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
      <left style="thick">
        <color rgb="FF505050"/>
      </left>
      <right/>
      <top style="thick">
        <color rgb="FF505050"/>
      </top>
      <bottom style="thin">
        <color rgb="FF505050"/>
      </bottom>
      <diagonal/>
    </border>
    <border>
      <left/>
      <right/>
      <top style="thick">
        <color rgb="FF505050"/>
      </top>
      <bottom style="thin">
        <color rgb="FF505050"/>
      </bottom>
      <diagonal/>
    </border>
    <border>
      <left/>
      <right style="thick">
        <color rgb="FF505050"/>
      </right>
      <top style="thick">
        <color rgb="FF505050"/>
      </top>
      <bottom style="thin">
        <color rgb="FF505050"/>
      </bottom>
      <diagonal/>
    </border>
    <border>
      <left style="thick">
        <color rgb="FF505050"/>
      </left>
      <right style="thin">
        <color rgb="FF505050"/>
      </right>
      <top style="thin">
        <color rgb="FF505050"/>
      </top>
      <bottom/>
      <diagonal/>
    </border>
    <border>
      <left style="thin">
        <color rgb="FF505050"/>
      </left>
      <right style="thick">
        <color rgb="FF505050"/>
      </right>
      <top style="thin">
        <color rgb="FF505050"/>
      </top>
      <bottom style="thin">
        <color rgb="FF505050"/>
      </bottom>
      <diagonal/>
    </border>
    <border>
      <left style="thick">
        <color rgb="FF505050"/>
      </left>
      <right style="thin">
        <color rgb="FF505050"/>
      </right>
      <top/>
      <bottom/>
      <diagonal/>
    </border>
    <border>
      <left style="thick">
        <color rgb="FF505050"/>
      </left>
      <right style="thin">
        <color rgb="FF505050"/>
      </right>
      <top/>
      <bottom style="thick">
        <color rgb="FF505050"/>
      </bottom>
      <diagonal/>
    </border>
    <border>
      <left style="thin">
        <color rgb="FF505050"/>
      </left>
      <right style="thin">
        <color rgb="FF505050"/>
      </right>
      <top style="thin">
        <color rgb="FF505050"/>
      </top>
      <bottom style="thick">
        <color rgb="FF50505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rgb="FF505050"/>
      </left>
      <right/>
      <top style="thin">
        <color indexed="64"/>
      </top>
      <bottom/>
      <diagonal/>
    </border>
    <border>
      <left/>
      <right/>
      <top style="thin">
        <color indexed="64"/>
      </top>
      <bottom/>
      <diagonal/>
    </border>
    <border>
      <left/>
      <right style="thin">
        <color rgb="FF50505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rgb="FF505050"/>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medium">
        <color rgb="FF505050"/>
      </bottom>
      <diagonal/>
    </border>
    <border>
      <left style="thin">
        <color indexed="64"/>
      </left>
      <right style="thin">
        <color indexed="64"/>
      </right>
      <top style="medium">
        <color indexed="64"/>
      </top>
      <bottom/>
      <diagonal/>
    </border>
    <border>
      <left/>
      <right style="thin">
        <color rgb="FF505050"/>
      </right>
      <top style="thin">
        <color indexed="64"/>
      </top>
      <bottom style="thin">
        <color indexed="64"/>
      </bottom>
      <diagonal/>
    </border>
    <border>
      <left style="thin">
        <color rgb="FF50505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505050"/>
      </left>
      <right/>
      <top style="thin">
        <color rgb="FF505050"/>
      </top>
      <bottom style="thin">
        <color rgb="FF505050"/>
      </bottom>
      <diagonal/>
    </border>
    <border>
      <left/>
      <right/>
      <top style="thin">
        <color rgb="FF505050"/>
      </top>
      <bottom style="thin">
        <color indexed="64"/>
      </bottom>
      <diagonal/>
    </border>
    <border>
      <left style="thin">
        <color indexed="64"/>
      </left>
      <right/>
      <top style="thin">
        <color rgb="FF505050"/>
      </top>
      <bottom style="thin">
        <color indexed="64"/>
      </bottom>
      <diagonal/>
    </border>
    <border>
      <left/>
      <right style="thin">
        <color rgb="FF505050"/>
      </right>
      <top style="thin">
        <color rgb="FF505050"/>
      </top>
      <bottom/>
      <diagonal/>
    </border>
    <border>
      <left style="thin">
        <color indexed="64"/>
      </left>
      <right/>
      <top style="thin">
        <color indexed="64"/>
      </top>
      <bottom style="thin">
        <color rgb="FF505050"/>
      </bottom>
      <diagonal/>
    </border>
    <border>
      <left/>
      <right/>
      <top style="thin">
        <color indexed="64"/>
      </top>
      <bottom style="thin">
        <color rgb="FF505050"/>
      </bottom>
      <diagonal/>
    </border>
    <border>
      <left/>
      <right style="thin">
        <color indexed="64"/>
      </right>
      <top style="thin">
        <color indexed="64"/>
      </top>
      <bottom style="thin">
        <color rgb="FF505050"/>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ck">
        <color theme="4" tint="0.499984740745262"/>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ck">
        <color theme="1"/>
      </left>
      <right/>
      <top style="thick">
        <color theme="1"/>
      </top>
      <bottom style="thin">
        <color theme="1"/>
      </bottom>
      <diagonal/>
    </border>
    <border>
      <left/>
      <right/>
      <top style="thick">
        <color theme="1"/>
      </top>
      <bottom style="thin">
        <color theme="1"/>
      </bottom>
      <diagonal/>
    </border>
    <border>
      <left/>
      <right style="thick">
        <color theme="1"/>
      </right>
      <top style="thick">
        <color theme="1"/>
      </top>
      <bottom style="thin">
        <color theme="1"/>
      </bottom>
      <diagonal/>
    </border>
    <border>
      <left/>
      <right style="thick">
        <color theme="1"/>
      </right>
      <top style="thin">
        <color theme="1"/>
      </top>
      <bottom style="thin">
        <color theme="1"/>
      </bottom>
      <diagonal/>
    </border>
    <border>
      <left style="thin">
        <color theme="1"/>
      </left>
      <right/>
      <top style="thin">
        <color theme="1"/>
      </top>
      <bottom style="thick">
        <color theme="1"/>
      </bottom>
      <diagonal/>
    </border>
    <border>
      <left/>
      <right style="thin">
        <color theme="1"/>
      </right>
      <top style="thin">
        <color theme="1"/>
      </top>
      <bottom style="thick">
        <color theme="1"/>
      </bottom>
      <diagonal/>
    </border>
    <border>
      <left/>
      <right style="thick">
        <color theme="1"/>
      </right>
      <top style="thin">
        <color theme="1"/>
      </top>
      <bottom style="thick">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ck">
        <color theme="1"/>
      </bottom>
      <diagonal/>
    </border>
    <border>
      <left/>
      <right/>
      <top/>
      <bottom style="thick">
        <color theme="1"/>
      </bottom>
      <diagonal/>
    </border>
    <border>
      <left/>
      <right style="thin">
        <color theme="1"/>
      </right>
      <top/>
      <bottom style="thick">
        <color theme="1"/>
      </bottom>
      <diagonal/>
    </border>
    <border>
      <left style="thick">
        <color theme="1"/>
      </left>
      <right/>
      <top style="thin">
        <color theme="1"/>
      </top>
      <bottom/>
      <diagonal/>
    </border>
    <border>
      <left style="thick">
        <color theme="1"/>
      </left>
      <right/>
      <top/>
      <bottom style="thick">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9" fontId="6" fillId="0" borderId="0" applyFont="0" applyFill="0" applyBorder="0" applyAlignment="0" applyProtection="0"/>
    <xf numFmtId="0" fontId="24" fillId="0" borderId="45" applyNumberFormat="0" applyFill="0" applyAlignment="0" applyProtection="0"/>
    <xf numFmtId="0" fontId="25" fillId="0" borderId="46" applyNumberFormat="0" applyFill="0" applyAlignment="0" applyProtection="0"/>
    <xf numFmtId="0" fontId="26" fillId="10" borderId="0" applyNumberFormat="0" applyBorder="0" applyAlignment="0" applyProtection="0"/>
    <xf numFmtId="0" fontId="32" fillId="0" borderId="0" applyNumberFormat="0" applyFill="0" applyBorder="0" applyAlignment="0" applyProtection="0"/>
  </cellStyleXfs>
  <cellXfs count="33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1" fillId="2" borderId="0" xfId="0" applyFont="1" applyFill="1" applyAlignment="1">
      <alignment vertical="center"/>
    </xf>
    <xf numFmtId="0" fontId="0" fillId="2" borderId="0" xfId="0" applyFill="1" applyAlignment="1">
      <alignment vertical="center" textRotation="90" wrapText="1"/>
    </xf>
    <xf numFmtId="0" fontId="4" fillId="0" borderId="1" xfId="0" applyFont="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5" fillId="0" borderId="1" xfId="0" applyFont="1" applyBorder="1" applyAlignment="1">
      <alignment horizontal="center" vertical="center" wrapText="1" readingOrder="1"/>
    </xf>
    <xf numFmtId="0" fontId="4" fillId="3" borderId="1" xfId="0" applyFont="1" applyFill="1" applyBorder="1" applyAlignment="1">
      <alignment horizontal="center" vertical="center" wrapText="1" readingOrder="1"/>
    </xf>
    <xf numFmtId="0" fontId="5" fillId="3" borderId="7" xfId="0" applyFont="1" applyFill="1" applyBorder="1" applyAlignment="1">
      <alignment horizontal="center" vertical="center" wrapText="1" readingOrder="1"/>
    </xf>
    <xf numFmtId="0" fontId="4" fillId="3" borderId="10" xfId="0" applyFont="1" applyFill="1" applyBorder="1" applyAlignment="1">
      <alignment horizontal="center" vertical="center" wrapText="1" readingOrder="1"/>
    </xf>
    <xf numFmtId="0" fontId="5" fillId="3" borderId="10" xfId="0" applyFont="1" applyFill="1" applyBorder="1" applyAlignment="1">
      <alignment horizontal="center" vertical="center" wrapText="1" readingOrder="1"/>
    </xf>
    <xf numFmtId="0" fontId="4" fillId="3" borderId="2" xfId="0" applyFont="1" applyFill="1" applyBorder="1" applyAlignment="1">
      <alignment horizontal="center" vertical="center" wrapText="1" readingOrder="1"/>
    </xf>
    <xf numFmtId="0" fontId="5" fillId="3" borderId="2" xfId="0" applyFont="1" applyFill="1" applyBorder="1" applyAlignment="1">
      <alignment horizontal="center" vertical="center" wrapText="1" readingOrder="1"/>
    </xf>
    <xf numFmtId="0" fontId="5" fillId="0" borderId="0" xfId="0" applyFont="1" applyAlignment="1">
      <alignment horizontal="center" vertical="center" wrapText="1" readingOrder="1"/>
    </xf>
    <xf numFmtId="0" fontId="5" fillId="3" borderId="1" xfId="0" applyFont="1" applyFill="1" applyBorder="1" applyAlignment="1">
      <alignment vertical="center" wrapText="1" readingOrder="1"/>
    </xf>
    <xf numFmtId="0" fontId="0" fillId="0" borderId="0" xfId="0" applyAlignment="1">
      <alignment wrapText="1"/>
    </xf>
    <xf numFmtId="0" fontId="0" fillId="0" borderId="0" xfId="0" applyAlignment="1">
      <alignment vertical="justify" wrapText="1"/>
    </xf>
    <xf numFmtId="0" fontId="0" fillId="0" borderId="0" xfId="0" applyAlignment="1">
      <alignment horizontal="center" vertical="justify" wrapText="1"/>
    </xf>
    <xf numFmtId="0" fontId="0" fillId="0" borderId="0" xfId="0" applyAlignment="1">
      <alignment horizontal="center" wrapText="1"/>
    </xf>
    <xf numFmtId="0" fontId="0" fillId="0" borderId="0" xfId="0" quotePrefix="1"/>
    <xf numFmtId="0" fontId="0" fillId="0" borderId="0" xfId="0" applyAlignment="1">
      <alignment horizontal="center" vertical="center"/>
    </xf>
    <xf numFmtId="0" fontId="1" fillId="2" borderId="15" xfId="0" applyFont="1" applyFill="1" applyBorder="1" applyAlignment="1">
      <alignment vertical="center"/>
    </xf>
    <xf numFmtId="0" fontId="0" fillId="0" borderId="18" xfId="0" applyBorder="1"/>
    <xf numFmtId="9" fontId="0" fillId="0" borderId="21" xfId="1" applyFont="1" applyBorder="1"/>
    <xf numFmtId="9" fontId="0" fillId="0" borderId="19" xfId="1" applyFont="1" applyBorder="1"/>
    <xf numFmtId="0" fontId="7" fillId="0" borderId="0" xfId="0" applyFont="1" applyAlignment="1">
      <alignment horizontal="center" vertical="center" wrapText="1"/>
    </xf>
    <xf numFmtId="0" fontId="8" fillId="0" borderId="0" xfId="0" applyFont="1"/>
    <xf numFmtId="0" fontId="0" fillId="0" borderId="11" xfId="0" applyBorder="1" applyAlignment="1">
      <alignment horizontal="center" vertical="center" wrapText="1"/>
    </xf>
    <xf numFmtId="0" fontId="8" fillId="0" borderId="0" xfId="0" applyFont="1" applyAlignment="1">
      <alignment wrapText="1"/>
    </xf>
    <xf numFmtId="0" fontId="9" fillId="3" borderId="0" xfId="0" applyFont="1" applyFill="1" applyAlignment="1" applyProtection="1">
      <alignment horizontal="center" vertical="center" wrapText="1" readingOrder="1"/>
      <protection locked="0"/>
    </xf>
    <xf numFmtId="0" fontId="5" fillId="3" borderId="11" xfId="0" applyFont="1" applyFill="1" applyBorder="1" applyAlignment="1" applyProtection="1">
      <alignment vertical="center" wrapText="1" readingOrder="1"/>
      <protection locked="0"/>
    </xf>
    <xf numFmtId="0" fontId="0" fillId="0" borderId="11" xfId="0" applyBorder="1" applyAlignment="1">
      <alignment vertical="center" wrapText="1"/>
    </xf>
    <xf numFmtId="0" fontId="0" fillId="0" borderId="22"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10" fillId="0" borderId="1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19" fillId="0" borderId="0" xfId="0" applyFont="1" applyAlignment="1">
      <alignment vertical="center"/>
    </xf>
    <xf numFmtId="0" fontId="10" fillId="0" borderId="14" xfId="0" applyFont="1" applyBorder="1" applyAlignment="1">
      <alignment horizontal="center" vertical="center" wrapText="1"/>
    </xf>
    <xf numFmtId="0" fontId="10" fillId="0" borderId="11" xfId="0" applyFont="1" applyBorder="1" applyAlignment="1">
      <alignment vertical="center" wrapText="1"/>
    </xf>
    <xf numFmtId="0" fontId="18"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3" fillId="3" borderId="0" xfId="0" applyFont="1" applyFill="1" applyAlignment="1" applyProtection="1">
      <alignment horizontal="center" vertical="center" wrapText="1" readingOrder="1"/>
      <protection locked="0"/>
    </xf>
    <xf numFmtId="0" fontId="10" fillId="0" borderId="12" xfId="0" applyFont="1" applyBorder="1" applyAlignment="1">
      <alignment vertical="center" wrapText="1"/>
    </xf>
    <xf numFmtId="0" fontId="10" fillId="0" borderId="14" xfId="0" applyFont="1" applyBorder="1" applyAlignment="1">
      <alignment vertical="center" wrapText="1"/>
    </xf>
    <xf numFmtId="0" fontId="13" fillId="3" borderId="0" xfId="0" applyFont="1" applyFill="1" applyAlignment="1" applyProtection="1">
      <alignment vertical="center" wrapText="1" readingOrder="1"/>
      <protection locked="0"/>
    </xf>
    <xf numFmtId="0" fontId="12" fillId="0" borderId="0" xfId="0" applyFont="1" applyAlignment="1">
      <alignment vertical="center" wrapText="1"/>
    </xf>
    <xf numFmtId="0" fontId="18" fillId="0" borderId="0" xfId="0" applyFont="1" applyAlignment="1">
      <alignment vertical="center" textRotation="90" wrapText="1"/>
    </xf>
    <xf numFmtId="0" fontId="4" fillId="0" borderId="0" xfId="0" applyFont="1" applyAlignment="1">
      <alignment vertical="center" wrapText="1" readingOrder="1"/>
    </xf>
    <xf numFmtId="0" fontId="10" fillId="0" borderId="12" xfId="0" applyFont="1" applyBorder="1" applyAlignment="1">
      <alignment horizontal="center" vertical="center" wrapText="1"/>
    </xf>
    <xf numFmtId="0" fontId="10" fillId="0" borderId="13" xfId="0" applyFont="1" applyBorder="1" applyAlignment="1">
      <alignment vertical="center"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3" fillId="3" borderId="11" xfId="0" applyFont="1" applyFill="1" applyBorder="1" applyAlignment="1" applyProtection="1">
      <alignment horizontal="center" vertical="center" wrapText="1" readingOrder="1"/>
      <protection locked="0"/>
    </xf>
    <xf numFmtId="0" fontId="13" fillId="3" borderId="13" xfId="0" applyFont="1" applyFill="1" applyBorder="1" applyAlignment="1" applyProtection="1">
      <alignment horizontal="center" vertical="center" wrapText="1" readingOrder="1"/>
      <protection locked="0"/>
    </xf>
    <xf numFmtId="0" fontId="13" fillId="3" borderId="12" xfId="0" applyFont="1" applyFill="1" applyBorder="1" applyAlignment="1" applyProtection="1">
      <alignment horizontal="center" vertical="center" wrapText="1" readingOrder="1"/>
      <protection locked="0"/>
    </xf>
    <xf numFmtId="0" fontId="0" fillId="0" borderId="0" xfId="0" applyAlignment="1">
      <alignment horizontal="center"/>
    </xf>
    <xf numFmtId="0" fontId="10" fillId="0" borderId="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4" xfId="0" applyFont="1" applyBorder="1" applyAlignment="1">
      <alignment horizontal="center" vertical="center" wrapText="1"/>
    </xf>
    <xf numFmtId="0" fontId="13" fillId="3" borderId="1" xfId="0" applyFont="1" applyFill="1" applyBorder="1" applyAlignment="1" applyProtection="1">
      <alignment horizontal="center" vertical="center" wrapText="1" readingOrder="1"/>
      <protection locked="0"/>
    </xf>
    <xf numFmtId="0" fontId="10" fillId="0" borderId="2" xfId="0" applyFont="1" applyBorder="1" applyAlignment="1">
      <alignment vertical="center"/>
    </xf>
    <xf numFmtId="0" fontId="13" fillId="3" borderId="2" xfId="0" applyFont="1" applyFill="1" applyBorder="1" applyAlignment="1" applyProtection="1">
      <alignment horizontal="center" vertical="center" wrapText="1" readingOrder="1"/>
      <protection locked="0"/>
    </xf>
    <xf numFmtId="0" fontId="13" fillId="3" borderId="25" xfId="0" applyFont="1" applyFill="1" applyBorder="1" applyAlignment="1" applyProtection="1">
      <alignment horizontal="center" vertical="center" wrapText="1" readingOrder="1"/>
      <protection locked="0"/>
    </xf>
    <xf numFmtId="0" fontId="10" fillId="0" borderId="1" xfId="0" applyFont="1" applyBorder="1" applyAlignment="1">
      <alignment vertical="center" wrapText="1"/>
    </xf>
    <xf numFmtId="0" fontId="10" fillId="0" borderId="37" xfId="0" applyFont="1" applyBorder="1" applyAlignment="1">
      <alignment vertical="center" wrapText="1"/>
    </xf>
    <xf numFmtId="0" fontId="11" fillId="3" borderId="2" xfId="0" applyFont="1" applyFill="1" applyBorder="1" applyAlignment="1">
      <alignment vertical="center" wrapText="1" readingOrder="1"/>
    </xf>
    <xf numFmtId="0" fontId="10" fillId="0" borderId="37" xfId="0" applyFont="1" applyBorder="1" applyAlignment="1">
      <alignment horizontal="center" vertical="center" wrapText="1"/>
    </xf>
    <xf numFmtId="0" fontId="10" fillId="0" borderId="2" xfId="0" applyFont="1" applyBorder="1" applyAlignment="1">
      <alignment vertical="center" wrapText="1"/>
    </xf>
    <xf numFmtId="0" fontId="11" fillId="3" borderId="12" xfId="0" applyFont="1" applyFill="1" applyBorder="1" applyAlignment="1" applyProtection="1">
      <alignment vertical="center" wrapText="1" readingOrder="1"/>
      <protection locked="0"/>
    </xf>
    <xf numFmtId="0" fontId="11" fillId="3" borderId="14" xfId="0" applyFont="1" applyFill="1" applyBorder="1" applyAlignment="1" applyProtection="1">
      <alignment vertical="center" wrapText="1" readingOrder="1"/>
      <protection locked="0"/>
    </xf>
    <xf numFmtId="0" fontId="11" fillId="3" borderId="13" xfId="0" applyFont="1" applyFill="1" applyBorder="1" applyAlignment="1" applyProtection="1">
      <alignment vertical="center" wrapText="1" readingOrder="1"/>
      <protection locked="0"/>
    </xf>
    <xf numFmtId="0" fontId="13" fillId="3" borderId="37" xfId="0" applyFont="1" applyFill="1" applyBorder="1" applyAlignment="1" applyProtection="1">
      <alignment horizontal="center" vertical="center" wrapText="1" readingOrder="1"/>
      <protection locked="0"/>
    </xf>
    <xf numFmtId="0" fontId="10"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readingOrder="1"/>
      <protection locked="0"/>
    </xf>
    <xf numFmtId="0" fontId="10" fillId="0" borderId="0" xfId="0" applyFont="1"/>
    <xf numFmtId="0" fontId="16" fillId="2" borderId="15" xfId="0" applyFont="1" applyFill="1" applyBorder="1" applyAlignment="1">
      <alignment vertical="center"/>
    </xf>
    <xf numFmtId="0" fontId="10" fillId="0" borderId="18" xfId="0" applyFont="1" applyBorder="1"/>
    <xf numFmtId="9" fontId="10" fillId="0" borderId="21" xfId="1" applyFont="1" applyBorder="1"/>
    <xf numFmtId="9" fontId="10" fillId="0" borderId="19" xfId="1" applyFont="1" applyBorder="1"/>
    <xf numFmtId="0" fontId="10" fillId="0" borderId="11" xfId="0" applyFont="1" applyBorder="1"/>
    <xf numFmtId="0" fontId="10" fillId="0" borderId="11" xfId="0"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27" fillId="0" borderId="0" xfId="0" applyFont="1"/>
    <xf numFmtId="0" fontId="27" fillId="0" borderId="21" xfId="0" applyFont="1" applyBorder="1" applyAlignment="1">
      <alignment horizontal="left" vertical="center" wrapText="1" indent="4"/>
    </xf>
    <xf numFmtId="0" fontId="27" fillId="0" borderId="50" xfId="0" applyFont="1" applyBorder="1" applyAlignment="1">
      <alignment horizontal="left" vertical="center" wrapText="1" indent="4"/>
    </xf>
    <xf numFmtId="0" fontId="27" fillId="0" borderId="49" xfId="0" applyFont="1" applyBorder="1" applyAlignment="1">
      <alignment horizontal="left" vertical="center" wrapText="1" indent="4"/>
    </xf>
    <xf numFmtId="49" fontId="27" fillId="0" borderId="0" xfId="0" applyNumberFormat="1" applyFont="1" applyAlignment="1">
      <alignment wrapText="1"/>
    </xf>
    <xf numFmtId="0" fontId="27" fillId="0" borderId="51" xfId="0" applyFont="1" applyBorder="1" applyAlignment="1">
      <alignment vertical="top" wrapText="1"/>
    </xf>
    <xf numFmtId="0" fontId="27" fillId="0" borderId="50" xfId="0" applyFont="1" applyBorder="1" applyAlignment="1">
      <alignment vertical="top" wrapText="1"/>
    </xf>
    <xf numFmtId="0" fontId="27" fillId="0" borderId="0" xfId="0" applyFont="1" applyAlignment="1">
      <alignment wrapText="1"/>
    </xf>
    <xf numFmtId="0" fontId="27" fillId="0" borderId="0" xfId="0" applyFont="1" applyAlignment="1">
      <alignment vertical="center"/>
    </xf>
    <xf numFmtId="0" fontId="27" fillId="0" borderId="51" xfId="0" applyFont="1" applyBorder="1" applyAlignment="1">
      <alignment horizontal="left" vertical="center" wrapText="1" indent="4"/>
    </xf>
    <xf numFmtId="9" fontId="27" fillId="0" borderId="51" xfId="1" applyFont="1" applyBorder="1" applyAlignment="1">
      <alignment horizontal="left" vertical="center" wrapText="1" indent="4"/>
    </xf>
    <xf numFmtId="9" fontId="27" fillId="0" borderId="50" xfId="1" applyFont="1" applyBorder="1" applyAlignment="1">
      <alignment horizontal="left" vertical="center" wrapText="1" indent="4"/>
    </xf>
    <xf numFmtId="0" fontId="27" fillId="0" borderId="0" xfId="0" applyFont="1" applyAlignment="1">
      <alignment horizontal="left" vertical="center" wrapText="1" indent="4"/>
    </xf>
    <xf numFmtId="0" fontId="0" fillId="0" borderId="50" xfId="0" applyBorder="1" applyAlignment="1">
      <alignment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6" fillId="0" borderId="0" xfId="0" applyFont="1" applyAlignment="1">
      <alignment vertical="top" wrapText="1"/>
    </xf>
    <xf numFmtId="0" fontId="10" fillId="15" borderId="16" xfId="0" applyFont="1" applyFill="1" applyBorder="1"/>
    <xf numFmtId="0" fontId="10" fillId="14" borderId="16" xfId="0" applyFont="1" applyFill="1" applyBorder="1"/>
    <xf numFmtId="0" fontId="10" fillId="13" borderId="17" xfId="0" applyFont="1" applyFill="1" applyBorder="1"/>
    <xf numFmtId="0" fontId="0" fillId="14" borderId="16" xfId="0" applyFill="1" applyBorder="1"/>
    <xf numFmtId="0" fontId="0" fillId="13" borderId="17" xfId="0" applyFill="1" applyBorder="1"/>
    <xf numFmtId="0" fontId="0" fillId="15" borderId="16" xfId="0" applyFill="1" applyBorder="1"/>
    <xf numFmtId="0" fontId="27" fillId="0" borderId="51" xfId="0" applyFont="1" applyBorder="1" applyAlignment="1">
      <alignment vertical="center" wrapText="1"/>
    </xf>
    <xf numFmtId="0" fontId="0" fillId="0" borderId="50" xfId="0" applyBorder="1" applyAlignment="1">
      <alignment vertical="center" wrapText="1"/>
    </xf>
    <xf numFmtId="0" fontId="0" fillId="0" borderId="49" xfId="0" applyBorder="1" applyAlignment="1">
      <alignment vertical="center" wrapText="1"/>
    </xf>
    <xf numFmtId="0" fontId="33" fillId="0" borderId="0" xfId="5" applyFont="1"/>
    <xf numFmtId="0" fontId="25" fillId="0" borderId="46" xfId="3" applyAlignment="1"/>
    <xf numFmtId="0" fontId="27" fillId="0" borderId="52" xfId="0" applyFont="1" applyBorder="1" applyAlignment="1">
      <alignment wrapText="1"/>
    </xf>
    <xf numFmtId="0" fontId="0" fillId="0" borderId="52" xfId="0" applyBorder="1" applyAlignment="1">
      <alignment wrapText="1"/>
    </xf>
    <xf numFmtId="0" fontId="0" fillId="0" borderId="0" xfId="0" applyAlignment="1">
      <alignment wrapText="1"/>
    </xf>
    <xf numFmtId="0" fontId="27" fillId="0" borderId="0" xfId="0" applyFont="1" applyAlignment="1">
      <alignment vertical="center" wrapText="1"/>
    </xf>
    <xf numFmtId="0" fontId="27" fillId="0" borderId="0" xfId="0" applyFont="1" applyAlignment="1">
      <alignment wrapText="1"/>
    </xf>
    <xf numFmtId="0" fontId="30" fillId="0" borderId="46" xfId="3" applyFont="1" applyAlignment="1">
      <alignment vertical="center"/>
    </xf>
    <xf numFmtId="0" fontId="30" fillId="0" borderId="46" xfId="3" applyFont="1" applyAlignment="1"/>
    <xf numFmtId="0" fontId="27" fillId="0" borderId="0" xfId="0" applyFont="1"/>
    <xf numFmtId="49" fontId="28" fillId="0" borderId="0" xfId="0" applyNumberFormat="1" applyFont="1" applyAlignment="1">
      <alignment vertical="center" wrapText="1"/>
    </xf>
    <xf numFmtId="49" fontId="27" fillId="0" borderId="0" xfId="0" applyNumberFormat="1" applyFont="1" applyAlignment="1">
      <alignment wrapText="1"/>
    </xf>
    <xf numFmtId="0" fontId="27" fillId="0" borderId="52" xfId="0" applyFont="1" applyBorder="1" applyAlignment="1">
      <alignment vertical="center" wrapText="1"/>
    </xf>
    <xf numFmtId="0" fontId="31" fillId="12" borderId="55" xfId="4" applyFont="1" applyFill="1" applyBorder="1" applyAlignment="1"/>
    <xf numFmtId="0" fontId="31" fillId="12" borderId="56" xfId="0" applyFont="1" applyFill="1" applyBorder="1"/>
    <xf numFmtId="0" fontId="1" fillId="12" borderId="56" xfId="0" applyFont="1" applyFill="1" applyBorder="1"/>
    <xf numFmtId="0" fontId="1" fillId="12" borderId="57" xfId="0" applyFont="1" applyFill="1" applyBorder="1"/>
    <xf numFmtId="0" fontId="27" fillId="11" borderId="62" xfId="4" applyFont="1" applyFill="1" applyBorder="1" applyAlignment="1"/>
    <xf numFmtId="0" fontId="27" fillId="11" borderId="63" xfId="4" applyFont="1" applyFill="1" applyBorder="1" applyAlignment="1"/>
    <xf numFmtId="0" fontId="27" fillId="11" borderId="64" xfId="4" applyFont="1" applyFill="1" applyBorder="1" applyAlignment="1"/>
    <xf numFmtId="0" fontId="0" fillId="0" borderId="65" xfId="0" applyBorder="1"/>
    <xf numFmtId="0" fontId="0" fillId="0" borderId="66" xfId="0" applyBorder="1"/>
    <xf numFmtId="0" fontId="0" fillId="0" borderId="67" xfId="0" applyBorder="1"/>
    <xf numFmtId="0" fontId="27" fillId="11" borderId="68" xfId="4" applyFont="1" applyFill="1" applyBorder="1" applyAlignment="1"/>
    <xf numFmtId="0" fontId="27" fillId="11" borderId="63" xfId="0" applyFont="1" applyFill="1" applyBorder="1"/>
    <xf numFmtId="0" fontId="27" fillId="11" borderId="64" xfId="0" applyFont="1" applyFill="1" applyBorder="1"/>
    <xf numFmtId="0" fontId="0" fillId="0" borderId="69" xfId="0" applyBorder="1"/>
    <xf numFmtId="0" fontId="34" fillId="0" borderId="45" xfId="2" applyFont="1" applyAlignment="1"/>
    <xf numFmtId="0" fontId="27" fillId="11" borderId="53" xfId="4" applyFont="1" applyFill="1" applyBorder="1" applyAlignment="1"/>
    <xf numFmtId="0" fontId="0" fillId="0" borderId="54" xfId="0" applyBorder="1"/>
    <xf numFmtId="0" fontId="27" fillId="11" borderId="53" xfId="0" applyFont="1" applyFill="1" applyBorder="1"/>
    <xf numFmtId="0" fontId="0" fillId="0" borderId="58" xfId="0" applyBorder="1"/>
    <xf numFmtId="0" fontId="27" fillId="11" borderId="59" xfId="4" applyFont="1" applyFill="1" applyBorder="1" applyAlignment="1"/>
    <xf numFmtId="0" fontId="0" fillId="0" borderId="60" xfId="0" applyBorder="1"/>
    <xf numFmtId="0" fontId="27" fillId="11" borderId="59" xfId="0" applyFont="1" applyFill="1" applyBorder="1"/>
    <xf numFmtId="0" fontId="0" fillId="0" borderId="61" xfId="0" applyBorder="1"/>
    <xf numFmtId="0" fontId="35" fillId="0" borderId="51" xfId="0" applyFont="1" applyBorder="1" applyAlignment="1">
      <alignment vertical="center" wrapText="1"/>
    </xf>
    <xf numFmtId="0" fontId="35" fillId="0" borderId="50" xfId="0" applyFont="1" applyBorder="1" applyAlignment="1">
      <alignment vertical="center" wrapText="1"/>
    </xf>
    <xf numFmtId="0" fontId="35" fillId="0" borderId="49" xfId="0" applyFont="1" applyBorder="1" applyAlignment="1">
      <alignment vertical="center" wrapText="1"/>
    </xf>
    <xf numFmtId="0" fontId="27" fillId="0" borderId="50" xfId="0" applyFont="1" applyBorder="1" applyAlignment="1">
      <alignment vertical="center" wrapText="1"/>
    </xf>
    <xf numFmtId="0" fontId="27" fillId="0" borderId="50" xfId="0" applyFont="1" applyBorder="1"/>
    <xf numFmtId="0" fontId="27" fillId="0" borderId="51" xfId="0" applyFont="1" applyBorder="1" applyAlignment="1">
      <alignment vertical="center"/>
    </xf>
    <xf numFmtId="0" fontId="0" fillId="0" borderId="50" xfId="0" applyBorder="1" applyAlignment="1">
      <alignment vertical="center"/>
    </xf>
    <xf numFmtId="0" fontId="0" fillId="0" borderId="49" xfId="0" applyBorder="1" applyAlignment="1">
      <alignment vertical="center"/>
    </xf>
    <xf numFmtId="0" fontId="27" fillId="0" borderId="51" xfId="0" applyFont="1" applyBorder="1" applyAlignment="1">
      <alignment wrapText="1"/>
    </xf>
    <xf numFmtId="0" fontId="27" fillId="0" borderId="49" xfId="0" applyFont="1" applyBorder="1"/>
    <xf numFmtId="0" fontId="31" fillId="0" borderId="70" xfId="0" applyFont="1" applyBorder="1" applyAlignment="1">
      <alignment horizontal="center"/>
    </xf>
    <xf numFmtId="0" fontId="31" fillId="0" borderId="71" xfId="0" applyFont="1" applyBorder="1" applyAlignment="1">
      <alignment horizontal="center"/>
    </xf>
    <xf numFmtId="0" fontId="31" fillId="0" borderId="72" xfId="0" applyFont="1" applyBorder="1" applyAlignment="1">
      <alignment horizontal="center"/>
    </xf>
    <xf numFmtId="0" fontId="36" fillId="0" borderId="29" xfId="0" applyFont="1" applyBorder="1" applyAlignment="1">
      <alignment horizontal="center" vertical="top" wrapText="1"/>
    </xf>
    <xf numFmtId="0" fontId="36" fillId="0" borderId="74" xfId="0" applyFont="1" applyBorder="1" applyAlignment="1">
      <alignment horizontal="center" vertical="top" wrapText="1"/>
    </xf>
    <xf numFmtId="0" fontId="36" fillId="0" borderId="28" xfId="0" applyFont="1" applyBorder="1" applyAlignment="1">
      <alignment horizontal="center" vertical="top" wrapText="1"/>
    </xf>
    <xf numFmtId="0" fontId="36" fillId="0" borderId="21" xfId="0" applyFont="1" applyBorder="1" applyAlignment="1">
      <alignment horizontal="center" vertical="top" wrapText="1"/>
    </xf>
    <xf numFmtId="0" fontId="36" fillId="0" borderId="34" xfId="0" applyFont="1" applyBorder="1" applyAlignment="1">
      <alignment horizontal="center" vertical="top" wrapText="1"/>
    </xf>
    <xf numFmtId="0" fontId="36" fillId="0" borderId="77" xfId="0" applyFont="1" applyBorder="1" applyAlignment="1">
      <alignment horizontal="center" vertical="top" wrapText="1"/>
    </xf>
    <xf numFmtId="0" fontId="36" fillId="0" borderId="79" xfId="0" applyFont="1" applyBorder="1" applyAlignment="1">
      <alignment horizontal="center" vertical="top" wrapText="1"/>
    </xf>
    <xf numFmtId="0" fontId="36" fillId="0" borderId="19" xfId="0" applyFont="1" applyBorder="1" applyAlignment="1">
      <alignment horizontal="center" vertical="top" wrapText="1"/>
    </xf>
    <xf numFmtId="0" fontId="31" fillId="15" borderId="73" xfId="0" applyFont="1" applyFill="1" applyBorder="1" applyAlignment="1">
      <alignment horizontal="left" vertical="top"/>
    </xf>
    <xf numFmtId="0" fontId="31" fillId="15" borderId="75" xfId="0" applyFont="1" applyFill="1" applyBorder="1" applyAlignment="1">
      <alignment horizontal="left" vertical="top"/>
    </xf>
    <xf numFmtId="0" fontId="31" fillId="15" borderId="76" xfId="0" applyFont="1" applyFill="1" applyBorder="1" applyAlignment="1">
      <alignment horizontal="left" vertical="top"/>
    </xf>
    <xf numFmtId="0" fontId="31" fillId="14" borderId="73" xfId="0" applyFont="1" applyFill="1" applyBorder="1" applyAlignment="1">
      <alignment horizontal="left" vertical="top"/>
    </xf>
    <xf numFmtId="0" fontId="31" fillId="14" borderId="75" xfId="0" applyFont="1" applyFill="1" applyBorder="1" applyAlignment="1">
      <alignment horizontal="left" vertical="top"/>
    </xf>
    <xf numFmtId="0" fontId="31" fillId="14" borderId="76" xfId="0" applyFont="1" applyFill="1" applyBorder="1" applyAlignment="1">
      <alignment horizontal="left" vertical="top"/>
    </xf>
    <xf numFmtId="0" fontId="31" fillId="13" borderId="73" xfId="0" applyFont="1" applyFill="1" applyBorder="1" applyAlignment="1">
      <alignment horizontal="left" vertical="top"/>
    </xf>
    <xf numFmtId="0" fontId="31" fillId="13" borderId="75" xfId="0" applyFont="1" applyFill="1" applyBorder="1" applyAlignment="1">
      <alignment horizontal="left" vertical="top"/>
    </xf>
    <xf numFmtId="0" fontId="31" fillId="13" borderId="78" xfId="0" applyFont="1" applyFill="1" applyBorder="1" applyAlignment="1">
      <alignment horizontal="left" vertical="top"/>
    </xf>
    <xf numFmtId="0" fontId="13" fillId="3" borderId="11" xfId="0" applyFont="1" applyFill="1" applyBorder="1" applyAlignment="1" applyProtection="1">
      <alignment horizontal="center" vertical="center" wrapText="1" readingOrder="1"/>
      <protection locked="0"/>
    </xf>
    <xf numFmtId="0" fontId="17" fillId="9" borderId="11" xfId="0" applyFont="1" applyFill="1" applyBorder="1" applyAlignment="1">
      <alignment horizontal="center" vertical="center" wrapText="1" readingOrder="1"/>
    </xf>
    <xf numFmtId="0" fontId="10"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0" fillId="9" borderId="11" xfId="0" applyFont="1" applyFill="1" applyBorder="1" applyAlignment="1">
      <alignment horizontal="center" vertical="center" wrapText="1"/>
    </xf>
    <xf numFmtId="0" fontId="22" fillId="8" borderId="23" xfId="0" applyFont="1" applyFill="1" applyBorder="1" applyAlignment="1">
      <alignment horizontal="center" vertical="center" textRotation="90"/>
    </xf>
    <xf numFmtId="0" fontId="10" fillId="0" borderId="0" xfId="0" applyFont="1"/>
    <xf numFmtId="0" fontId="10" fillId="0" borderId="35" xfId="0" applyFont="1" applyBorder="1"/>
    <xf numFmtId="0" fontId="10" fillId="0" borderId="0" xfId="0" applyFont="1" applyAlignment="1">
      <alignment horizontal="center" vertical="center" textRotation="90"/>
    </xf>
    <xf numFmtId="0" fontId="10" fillId="0" borderId="35" xfId="0" applyFont="1" applyBorder="1" applyAlignment="1">
      <alignment horizontal="center" vertical="center" textRotation="90"/>
    </xf>
    <xf numFmtId="0" fontId="10" fillId="0" borderId="11" xfId="0" applyFont="1" applyBorder="1" applyAlignment="1">
      <alignment horizontal="center" vertical="center" wrapText="1"/>
    </xf>
    <xf numFmtId="0" fontId="10" fillId="0" borderId="11" xfId="0" applyFont="1" applyBorder="1" applyAlignment="1">
      <alignment horizontal="center" vertical="center" wrapText="1" readingOrder="1"/>
    </xf>
    <xf numFmtId="0" fontId="10" fillId="0" borderId="11" xfId="0" applyFont="1" applyBorder="1"/>
    <xf numFmtId="0" fontId="12" fillId="0" borderId="12"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8" fillId="8" borderId="0" xfId="0" applyFont="1" applyFill="1" applyAlignment="1">
      <alignment horizontal="center" vertical="center" textRotation="90"/>
    </xf>
    <xf numFmtId="0" fontId="23" fillId="0" borderId="0" xfId="0" applyFont="1" applyAlignment="1">
      <alignment horizontal="center" vertical="center" textRotation="90"/>
    </xf>
    <xf numFmtId="0" fontId="23" fillId="0" borderId="35" xfId="0" applyFont="1" applyBorder="1" applyAlignment="1">
      <alignment horizontal="center" vertical="center" textRotation="90"/>
    </xf>
    <xf numFmtId="0" fontId="22" fillId="8" borderId="11" xfId="0" applyFont="1" applyFill="1" applyBorder="1" applyAlignment="1">
      <alignment horizontal="center" vertical="center" wrapText="1"/>
    </xf>
    <xf numFmtId="0" fontId="22" fillId="8" borderId="11" xfId="0" applyFont="1" applyFill="1" applyBorder="1" applyAlignment="1">
      <alignment horizontal="center" vertical="center"/>
    </xf>
    <xf numFmtId="0" fontId="12" fillId="0" borderId="1"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readingOrder="1"/>
      <protection locked="0"/>
    </xf>
    <xf numFmtId="0" fontId="18" fillId="6" borderId="23" xfId="0" applyFont="1" applyFill="1" applyBorder="1" applyAlignment="1">
      <alignment horizontal="center" vertical="center" textRotation="90" wrapText="1"/>
    </xf>
    <xf numFmtId="0" fontId="18" fillId="6" borderId="0" xfId="0" applyFont="1" applyFill="1" applyAlignment="1">
      <alignment horizontal="center" vertical="center" textRotation="90" wrapText="1"/>
    </xf>
    <xf numFmtId="0" fontId="10" fillId="0" borderId="1" xfId="0" applyFont="1" applyBorder="1" applyAlignment="1" applyProtection="1">
      <alignment horizontal="center" vertical="center" wrapText="1"/>
      <protection locked="0"/>
    </xf>
    <xf numFmtId="0" fontId="18" fillId="6" borderId="0" xfId="0" applyFont="1" applyFill="1" applyAlignment="1">
      <alignment horizontal="center" vertical="center" textRotation="90"/>
    </xf>
    <xf numFmtId="0" fontId="21" fillId="7"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1" fillId="3" borderId="0" xfId="0" applyFont="1" applyFill="1" applyAlignment="1">
      <alignment horizontal="center" vertical="center" wrapText="1" readingOrder="1"/>
    </xf>
    <xf numFmtId="0" fontId="12" fillId="0" borderId="0" xfId="0" applyFont="1" applyAlignment="1">
      <alignment horizontal="center" vertical="center" wrapText="1"/>
    </xf>
    <xf numFmtId="0" fontId="12" fillId="0" borderId="0" xfId="0" applyFont="1" applyAlignment="1">
      <alignment horizontal="center" vertical="center"/>
    </xf>
    <xf numFmtId="0" fontId="13" fillId="3" borderId="0" xfId="0" applyFont="1" applyFill="1" applyAlignment="1" applyProtection="1">
      <alignment horizontal="center" vertical="center" wrapText="1" readingOrder="1"/>
      <protection locked="0"/>
    </xf>
    <xf numFmtId="0" fontId="10" fillId="7" borderId="23"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0" borderId="0" xfId="0" applyFont="1" applyAlignment="1">
      <alignment horizontal="center" vertical="center" wrapText="1"/>
    </xf>
    <xf numFmtId="0" fontId="18" fillId="6" borderId="28" xfId="0" applyFont="1" applyFill="1" applyBorder="1" applyAlignment="1">
      <alignment horizontal="center" vertical="center"/>
    </xf>
    <xf numFmtId="0" fontId="18" fillId="6" borderId="0" xfId="0" applyFont="1" applyFill="1" applyAlignment="1">
      <alignment horizontal="center" vertical="center"/>
    </xf>
    <xf numFmtId="0" fontId="2" fillId="6" borderId="3" xfId="0" applyFont="1" applyFill="1" applyBorder="1" applyAlignment="1">
      <alignment horizontal="center" wrapText="1" readingOrder="1"/>
    </xf>
    <xf numFmtId="0" fontId="2" fillId="6" borderId="4" xfId="0" applyFont="1" applyFill="1" applyBorder="1" applyAlignment="1">
      <alignment horizontal="center" wrapText="1" readingOrder="1"/>
    </xf>
    <xf numFmtId="0" fontId="2" fillId="6" borderId="5" xfId="0" applyFont="1" applyFill="1" applyBorder="1" applyAlignment="1">
      <alignment horizontal="center" wrapText="1" readingOrder="1"/>
    </xf>
    <xf numFmtId="0" fontId="3" fillId="6" borderId="6" xfId="0" applyFont="1" applyFill="1" applyBorder="1" applyAlignment="1">
      <alignment horizontal="center" vertical="center" textRotation="90" wrapText="1" readingOrder="1"/>
    </xf>
    <xf numFmtId="0" fontId="3" fillId="6" borderId="8" xfId="0" applyFont="1" applyFill="1" applyBorder="1" applyAlignment="1">
      <alignment horizontal="center" vertical="center" textRotation="90" wrapText="1" readingOrder="1"/>
    </xf>
    <xf numFmtId="0" fontId="3" fillId="6" borderId="9" xfId="0" applyFont="1" applyFill="1" applyBorder="1" applyAlignment="1">
      <alignment horizontal="center" vertical="center" textRotation="90" wrapText="1" readingOrder="1"/>
    </xf>
    <xf numFmtId="0" fontId="4" fillId="0" borderId="1" xfId="0" applyFont="1" applyBorder="1" applyAlignment="1">
      <alignment horizontal="center" vertical="center" wrapText="1" readingOrder="1"/>
    </xf>
    <xf numFmtId="0" fontId="13" fillId="3" borderId="2" xfId="0" applyFont="1" applyFill="1" applyBorder="1" applyAlignment="1" applyProtection="1">
      <alignment horizontal="center" vertical="center" wrapText="1" readingOrder="1"/>
      <protection locked="0"/>
    </xf>
    <xf numFmtId="0" fontId="17" fillId="7" borderId="0" xfId="0" applyFont="1" applyFill="1" applyAlignment="1">
      <alignment horizontal="center" vertical="center" wrapText="1" readingOrder="1"/>
    </xf>
    <xf numFmtId="0" fontId="17" fillId="7" borderId="23" xfId="0" applyFont="1" applyFill="1" applyBorder="1" applyAlignment="1">
      <alignment horizontal="center" vertical="center" wrapText="1" readingOrder="1"/>
    </xf>
    <xf numFmtId="0" fontId="13" fillId="3" borderId="29" xfId="0" applyFont="1" applyFill="1" applyBorder="1" applyAlignment="1" applyProtection="1">
      <alignment horizontal="center" vertical="center" wrapText="1" readingOrder="1"/>
      <protection locked="0"/>
    </xf>
    <xf numFmtId="0" fontId="13" fillId="3" borderId="44" xfId="0" applyFont="1" applyFill="1" applyBorder="1" applyAlignment="1" applyProtection="1">
      <alignment horizontal="center" vertical="center" wrapText="1" readingOrder="1"/>
      <protection locked="0"/>
    </xf>
    <xf numFmtId="0" fontId="10" fillId="0" borderId="12"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3" fillId="3" borderId="40" xfId="0" applyFont="1" applyFill="1" applyBorder="1" applyAlignment="1" applyProtection="1">
      <alignment horizontal="center" vertical="center" wrapText="1" readingOrder="1"/>
      <protection locked="0"/>
    </xf>
    <xf numFmtId="0" fontId="13" fillId="3" borderId="23" xfId="0" applyFont="1" applyFill="1" applyBorder="1" applyAlignment="1" applyProtection="1">
      <alignment horizontal="center" vertical="center" wrapText="1" readingOrder="1"/>
      <protection locked="0"/>
    </xf>
    <xf numFmtId="0" fontId="13" fillId="3" borderId="24" xfId="0" applyFont="1" applyFill="1" applyBorder="1" applyAlignment="1" applyProtection="1">
      <alignment horizontal="center" vertical="center" wrapText="1" readingOrder="1"/>
      <protection locked="0"/>
    </xf>
    <xf numFmtId="0" fontId="10" fillId="0" borderId="2"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4" fillId="7" borderId="13"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0" borderId="37" xfId="0" applyFont="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readingOrder="1"/>
      <protection locked="0"/>
    </xf>
    <xf numFmtId="0" fontId="12" fillId="0" borderId="34"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readingOrder="1"/>
      <protection locked="0"/>
    </xf>
    <xf numFmtId="0" fontId="13" fillId="3" borderId="13" xfId="0" applyFont="1" applyFill="1" applyBorder="1" applyAlignment="1" applyProtection="1">
      <alignment horizontal="center" vertical="center" wrapText="1" readingOrder="1"/>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3" fillId="3" borderId="14" xfId="0" applyFont="1" applyFill="1" applyBorder="1" applyAlignment="1" applyProtection="1">
      <alignment horizontal="center" vertical="center" wrapText="1" readingOrder="1"/>
      <protection locked="0"/>
    </xf>
    <xf numFmtId="0" fontId="17" fillId="7" borderId="13" xfId="0" applyFont="1" applyFill="1" applyBorder="1" applyAlignment="1">
      <alignment horizontal="center" vertical="center" wrapText="1" readingOrder="1"/>
    </xf>
    <xf numFmtId="0" fontId="17" fillId="7" borderId="14" xfId="0" applyFont="1" applyFill="1" applyBorder="1" applyAlignment="1">
      <alignment horizontal="center" vertical="center" wrapText="1" readingOrder="1"/>
    </xf>
    <xf numFmtId="0" fontId="12" fillId="0" borderId="36" xfId="0" applyFont="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readingOrder="1"/>
      <protection locked="0"/>
    </xf>
    <xf numFmtId="0" fontId="13" fillId="3" borderId="42" xfId="0" applyFont="1" applyFill="1" applyBorder="1" applyAlignment="1" applyProtection="1">
      <alignment horizontal="center" vertical="center" wrapText="1" readingOrder="1"/>
      <protection locked="0"/>
    </xf>
    <xf numFmtId="0" fontId="13" fillId="3" borderId="43" xfId="0" applyFont="1" applyFill="1" applyBorder="1" applyAlignment="1" applyProtection="1">
      <alignment horizontal="center" vertical="center" wrapText="1" readingOrder="1"/>
      <protection locked="0"/>
    </xf>
    <xf numFmtId="0" fontId="11" fillId="3" borderId="12" xfId="0" applyFont="1" applyFill="1" applyBorder="1" applyAlignment="1" applyProtection="1">
      <alignment horizontal="center" vertical="center" wrapText="1" readingOrder="1"/>
      <protection locked="0"/>
    </xf>
    <xf numFmtId="0" fontId="11" fillId="3" borderId="14" xfId="0" applyFont="1" applyFill="1" applyBorder="1" applyAlignment="1" applyProtection="1">
      <alignment horizontal="center" vertical="center" wrapText="1" readingOrder="1"/>
      <protection locked="0"/>
    </xf>
    <xf numFmtId="0" fontId="11" fillId="3" borderId="13" xfId="0" applyFont="1" applyFill="1" applyBorder="1" applyAlignment="1" applyProtection="1">
      <alignment horizontal="center" vertical="center" wrapText="1" readingOrder="1"/>
      <protection locked="0"/>
    </xf>
    <xf numFmtId="0" fontId="13" fillId="3" borderId="25" xfId="0" applyFont="1" applyFill="1" applyBorder="1" applyAlignment="1" applyProtection="1">
      <alignment horizontal="center" vertical="center" wrapText="1" readingOrder="1"/>
      <protection locked="0"/>
    </xf>
    <xf numFmtId="0" fontId="18" fillId="5" borderId="25" xfId="0" applyFont="1" applyFill="1" applyBorder="1" applyAlignment="1">
      <alignment horizontal="center" vertical="center" textRotation="90" wrapText="1"/>
    </xf>
    <xf numFmtId="0" fontId="18" fillId="5" borderId="26" xfId="0" applyFont="1" applyFill="1" applyBorder="1" applyAlignment="1">
      <alignment horizontal="center" vertical="center" textRotation="90" wrapText="1"/>
    </xf>
    <xf numFmtId="0" fontId="18" fillId="5" borderId="20" xfId="0" applyFont="1" applyFill="1" applyBorder="1" applyAlignment="1">
      <alignment horizontal="center" vertical="center" textRotation="90" wrapText="1"/>
    </xf>
    <xf numFmtId="0" fontId="18" fillId="5" borderId="12" xfId="0" applyFont="1" applyFill="1" applyBorder="1" applyAlignment="1">
      <alignment horizontal="center" vertical="center"/>
    </xf>
    <xf numFmtId="0" fontId="18" fillId="5" borderId="13" xfId="0" applyFont="1" applyFill="1" applyBorder="1" applyAlignment="1">
      <alignment horizontal="center" vertical="center"/>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0"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6" fillId="4" borderId="31" xfId="0" applyFont="1" applyFill="1" applyBorder="1" applyAlignment="1">
      <alignment horizontal="center" vertical="center" wrapText="1"/>
    </xf>
    <xf numFmtId="0" fontId="11" fillId="3" borderId="0" xfId="0" applyFont="1" applyFill="1" applyAlignment="1" applyProtection="1">
      <alignment horizontal="center" vertical="center" wrapText="1" readingOrder="1"/>
      <protection locked="0"/>
    </xf>
    <xf numFmtId="0" fontId="2" fillId="5" borderId="3" xfId="0" applyFont="1" applyFill="1" applyBorder="1" applyAlignment="1">
      <alignment horizontal="center" wrapText="1" readingOrder="1"/>
    </xf>
    <xf numFmtId="0" fontId="2" fillId="5" borderId="4" xfId="0" applyFont="1" applyFill="1" applyBorder="1" applyAlignment="1">
      <alignment horizontal="center" wrapText="1" readingOrder="1"/>
    </xf>
    <xf numFmtId="0" fontId="2" fillId="5" borderId="5" xfId="0" applyFont="1" applyFill="1" applyBorder="1" applyAlignment="1">
      <alignment horizontal="center" wrapText="1" readingOrder="1"/>
    </xf>
    <xf numFmtId="0" fontId="18" fillId="5" borderId="6" xfId="0" applyFont="1" applyFill="1" applyBorder="1" applyAlignment="1">
      <alignment horizontal="center" vertical="center" textRotation="90" wrapText="1" readingOrder="1"/>
    </xf>
    <xf numFmtId="0" fontId="18" fillId="5" borderId="8" xfId="0" applyFont="1" applyFill="1" applyBorder="1" applyAlignment="1">
      <alignment horizontal="center" vertical="center" textRotation="90" wrapText="1" readingOrder="1"/>
    </xf>
    <xf numFmtId="0" fontId="18" fillId="5" borderId="9" xfId="0" applyFont="1" applyFill="1" applyBorder="1" applyAlignment="1">
      <alignment horizontal="center" vertical="center" textRotation="90" wrapText="1" readingOrder="1"/>
    </xf>
    <xf numFmtId="0" fontId="10" fillId="4" borderId="25"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4" fillId="4" borderId="14" xfId="0" applyFont="1" applyFill="1" applyBorder="1" applyAlignment="1">
      <alignment horizontal="center" vertical="center" wrapText="1" readingOrder="1"/>
    </xf>
    <xf numFmtId="0" fontId="18" fillId="5" borderId="11" xfId="0" applyFont="1" applyFill="1" applyBorder="1" applyAlignment="1">
      <alignment horizontal="center" vertical="center" textRotation="90" wrapText="1"/>
    </xf>
    <xf numFmtId="0" fontId="11" fillId="3" borderId="11" xfId="0" applyFont="1" applyFill="1" applyBorder="1" applyAlignment="1" applyProtection="1">
      <alignment horizontal="center" vertical="center" wrapText="1" readingOrder="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7" fillId="4" borderId="14" xfId="0" applyFont="1" applyFill="1" applyBorder="1" applyAlignment="1">
      <alignment horizontal="center" vertical="center" wrapText="1" readingOrder="1"/>
    </xf>
    <xf numFmtId="0" fontId="12"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4" borderId="2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4" xfId="0" applyFont="1" applyFill="1" applyBorder="1" applyAlignment="1">
      <alignment horizontal="center" vertical="center" wrapText="1"/>
    </xf>
    <xf numFmtId="0" fontId="18" fillId="5" borderId="14" xfId="0" applyFont="1" applyFill="1" applyBorder="1" applyAlignment="1">
      <alignment horizontal="center" vertical="center"/>
    </xf>
    <xf numFmtId="0" fontId="18" fillId="5" borderId="11" xfId="0" applyFont="1" applyFill="1" applyBorder="1" applyAlignment="1">
      <alignment horizontal="center" vertical="center"/>
    </xf>
    <xf numFmtId="0" fontId="10" fillId="0" borderId="24" xfId="0" applyFont="1" applyBorder="1" applyAlignment="1" applyProtection="1">
      <alignment horizontal="center" vertical="center" wrapText="1"/>
      <protection locked="0"/>
    </xf>
    <xf numFmtId="0" fontId="14" fillId="4" borderId="14" xfId="0" applyFont="1" applyFill="1" applyBorder="1" applyAlignment="1">
      <alignment horizontal="center" vertical="center" wrapText="1"/>
    </xf>
    <xf numFmtId="0" fontId="3" fillId="5" borderId="6" xfId="0" applyFont="1" applyFill="1" applyBorder="1" applyAlignment="1">
      <alignment horizontal="center" vertical="center" textRotation="90" wrapText="1" readingOrder="1"/>
    </xf>
    <xf numFmtId="0" fontId="3" fillId="5" borderId="8" xfId="0" applyFont="1" applyFill="1" applyBorder="1" applyAlignment="1">
      <alignment horizontal="center" vertical="center" textRotation="90" wrapText="1" readingOrder="1"/>
    </xf>
    <xf numFmtId="0" fontId="3" fillId="5" borderId="9" xfId="0" applyFont="1" applyFill="1" applyBorder="1" applyAlignment="1">
      <alignment horizontal="center" vertical="center" textRotation="90" wrapText="1" readingOrder="1"/>
    </xf>
  </cellXfs>
  <cellStyles count="6">
    <cellStyle name="Good" xfId="4" builtinId="26"/>
    <cellStyle name="Heading 1" xfId="2" builtinId="16"/>
    <cellStyle name="Heading 2" xfId="3" builtinId="17"/>
    <cellStyle name="Hyperlink" xfId="5" builtinId="8"/>
    <cellStyle name="Normal" xfId="0" builtinId="0"/>
    <cellStyle name="Percent" xfId="1" builtinId="5"/>
  </cellStyles>
  <dxfs count="264">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s>
  <tableStyles count="0" defaultTableStyle="TableStyleMedium2" defaultPivotStyle="PivotStyleLight16"/>
  <colors>
    <mruColors>
      <color rgb="FFFFCCFF"/>
      <color rgb="FFCCECFF"/>
      <color rgb="FFCCCCFF"/>
      <color rgb="FFFEC2EE"/>
      <color rgb="FFF68E8E"/>
      <color rgb="FF00B8B4"/>
      <color rgb="FF009999"/>
      <color rgb="FF04C6E0"/>
      <color rgb="FF00E3DE"/>
      <color rgb="FFBCBD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224970</xdr:colOff>
      <xdr:row>9</xdr:row>
      <xdr:rowOff>145141</xdr:rowOff>
    </xdr:from>
    <xdr:to>
      <xdr:col>18</xdr:col>
      <xdr:colOff>1240970</xdr:colOff>
      <xdr:row>31</xdr:row>
      <xdr:rowOff>56242</xdr:rowOff>
    </xdr:to>
    <xdr:sp macro="" textlink="">
      <xdr:nvSpPr>
        <xdr:cNvPr id="3" name="Arrow: Down 2">
          <a:extLst>
            <a:ext uri="{FF2B5EF4-FFF2-40B4-BE49-F238E27FC236}">
              <a16:creationId xmlns:a16="http://schemas.microsoft.com/office/drawing/2014/main" id="{26BF8137-C925-3666-52EB-8890586F6302}"/>
            </a:ext>
          </a:extLst>
        </xdr:cNvPr>
        <xdr:cNvSpPr/>
      </xdr:nvSpPr>
      <xdr:spPr>
        <a:xfrm>
          <a:off x="11264899" y="1895927"/>
          <a:ext cx="1016000" cy="402952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logs.glowscotland.org.uk/glowblogs/public/glasgowearlyyears/uploads/sites/10037/2024/10/29144216/Milestones-Tracker-Implementation-Guidance-GEPS-2024.docx" TargetMode="External"/><Relationship Id="rId1" Type="http://schemas.openxmlformats.org/officeDocument/2006/relationships/hyperlink" Target="https://education.gov.scot/media/entpriih/milestones-supporting-learners-with-complex-asn.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A22AC-359A-4E52-9526-A6183D24484E}">
  <sheetPr>
    <tabColor theme="7"/>
    <pageSetUpPr autoPageBreaks="0"/>
  </sheetPr>
  <dimension ref="B1:U72"/>
  <sheetViews>
    <sheetView showGridLines="0" tabSelected="1" zoomScale="70" zoomScaleNormal="70" workbookViewId="0">
      <selection activeCell="X52" sqref="X52"/>
    </sheetView>
  </sheetViews>
  <sheetFormatPr defaultRowHeight="14"/>
  <cols>
    <col min="1" max="3" width="8.7265625" style="107"/>
    <col min="4" max="4" width="9.54296875" style="107" customWidth="1"/>
    <col min="5" max="10" width="8.7265625" style="107"/>
    <col min="11" max="11" width="8.7265625" style="107" customWidth="1"/>
    <col min="12" max="14" width="8.7265625" style="107"/>
    <col min="15" max="15" width="9.26953125" style="107" customWidth="1"/>
    <col min="16" max="16" width="8.7265625" style="107"/>
    <col min="17" max="18" width="8.7265625" style="107" customWidth="1"/>
    <col min="19" max="19" width="21.08984375" style="107" customWidth="1"/>
    <col min="20" max="20" width="17.6328125" style="107" customWidth="1"/>
    <col min="21" max="21" width="56.1796875" style="107" customWidth="1"/>
    <col min="22" max="16384" width="8.7265625" style="107"/>
  </cols>
  <sheetData>
    <row r="1" spans="2:21" ht="14.5" thickBot="1"/>
    <row r="2" spans="2:21" ht="15" thickTop="1">
      <c r="B2" s="146" t="s">
        <v>1167</v>
      </c>
      <c r="C2" s="147"/>
      <c r="D2" s="147"/>
      <c r="E2" s="147"/>
      <c r="F2" s="147"/>
      <c r="G2" s="147"/>
      <c r="H2" s="147"/>
      <c r="I2" s="147"/>
      <c r="J2" s="148"/>
      <c r="K2" s="148"/>
      <c r="L2" s="148"/>
      <c r="M2" s="148"/>
      <c r="N2" s="148"/>
      <c r="O2" s="148"/>
      <c r="P2" s="148"/>
      <c r="Q2" s="149"/>
    </row>
    <row r="3" spans="2:21" ht="14.5">
      <c r="B3" s="156" t="s">
        <v>1166</v>
      </c>
      <c r="C3" s="157"/>
      <c r="D3" s="158"/>
      <c r="E3" s="150"/>
      <c r="F3" s="151"/>
      <c r="G3" s="151"/>
      <c r="H3" s="151"/>
      <c r="I3" s="152"/>
      <c r="J3" s="161" t="s">
        <v>1169</v>
      </c>
      <c r="K3" s="162"/>
      <c r="L3" s="163" t="s">
        <v>1170</v>
      </c>
      <c r="M3" s="162"/>
      <c r="N3" s="161" t="s">
        <v>1170</v>
      </c>
      <c r="O3" s="162"/>
      <c r="P3" s="161" t="s">
        <v>1170</v>
      </c>
      <c r="Q3" s="164"/>
    </row>
    <row r="4" spans="2:21" ht="15" thickBot="1">
      <c r="B4" s="159"/>
      <c r="C4" s="154"/>
      <c r="D4" s="155"/>
      <c r="E4" s="153"/>
      <c r="F4" s="154"/>
      <c r="G4" s="154"/>
      <c r="H4" s="154"/>
      <c r="I4" s="155"/>
      <c r="J4" s="165"/>
      <c r="K4" s="166"/>
      <c r="L4" s="167"/>
      <c r="M4" s="166"/>
      <c r="N4" s="165"/>
      <c r="O4" s="166"/>
      <c r="P4" s="165"/>
      <c r="Q4" s="168"/>
    </row>
    <row r="5" spans="2:21" ht="14.5" thickTop="1"/>
    <row r="7" spans="2:21" ht="20.5" customHeight="1" thickBot="1">
      <c r="B7" s="160" t="s">
        <v>1168</v>
      </c>
      <c r="C7" s="160"/>
      <c r="D7" s="160"/>
      <c r="E7" s="160"/>
      <c r="F7" s="160"/>
      <c r="G7" s="160"/>
      <c r="H7" s="160"/>
      <c r="I7" s="160"/>
      <c r="J7" s="160"/>
      <c r="K7" s="160"/>
      <c r="L7" s="160"/>
    </row>
    <row r="8" spans="2:21" ht="16" customHeight="1" thickTop="1" thickBot="1"/>
    <row r="9" spans="2:21" ht="14.5" thickBot="1">
      <c r="B9" s="143" t="s">
        <v>1171</v>
      </c>
      <c r="C9" s="144"/>
      <c r="D9" s="144"/>
      <c r="E9" s="144"/>
      <c r="F9" s="144"/>
      <c r="G9" s="144"/>
      <c r="H9" s="144"/>
      <c r="I9" s="144"/>
      <c r="J9" s="144"/>
      <c r="K9" s="144"/>
      <c r="L9" s="144"/>
      <c r="S9" s="121" t="s">
        <v>1133</v>
      </c>
      <c r="T9" s="122" t="s">
        <v>1134</v>
      </c>
      <c r="U9" s="122" t="s">
        <v>1135</v>
      </c>
    </row>
    <row r="10" spans="2:21">
      <c r="B10" s="143"/>
      <c r="C10" s="144"/>
      <c r="D10" s="144"/>
      <c r="E10" s="144"/>
      <c r="F10" s="144"/>
      <c r="G10" s="144"/>
      <c r="H10" s="144"/>
      <c r="I10" s="144"/>
      <c r="J10" s="144"/>
      <c r="K10" s="144"/>
      <c r="L10" s="144"/>
      <c r="S10" s="112"/>
      <c r="T10" s="130" t="s">
        <v>1136</v>
      </c>
      <c r="U10" s="108" t="s">
        <v>1188</v>
      </c>
    </row>
    <row r="11" spans="2:21">
      <c r="B11" s="111"/>
      <c r="C11" s="111"/>
      <c r="D11" s="111"/>
      <c r="E11" s="111"/>
      <c r="F11" s="111"/>
      <c r="G11" s="111"/>
      <c r="H11" s="111"/>
      <c r="I11" s="111"/>
      <c r="J11" s="111"/>
      <c r="K11" s="111"/>
      <c r="L11" s="111"/>
      <c r="S11" s="113"/>
      <c r="T11" s="131"/>
      <c r="U11" s="108" t="s">
        <v>1174</v>
      </c>
    </row>
    <row r="12" spans="2:21" ht="17" thickBot="1">
      <c r="B12" s="140" t="s">
        <v>1129</v>
      </c>
      <c r="C12" s="141"/>
      <c r="D12" s="141"/>
      <c r="E12" s="141"/>
      <c r="F12" s="141"/>
      <c r="G12" s="141"/>
      <c r="H12" s="141"/>
      <c r="I12" s="141"/>
      <c r="J12" s="141"/>
      <c r="K12" s="141"/>
      <c r="L12" s="141"/>
      <c r="S12" s="113"/>
      <c r="T12" s="131"/>
      <c r="U12" s="108" t="s">
        <v>1176</v>
      </c>
    </row>
    <row r="13" spans="2:21" ht="14.5" thickTop="1">
      <c r="B13" s="139" t="s">
        <v>1172</v>
      </c>
      <c r="C13" s="139"/>
      <c r="D13" s="139"/>
      <c r="E13" s="139"/>
      <c r="F13" s="139"/>
      <c r="G13" s="139"/>
      <c r="H13" s="139"/>
      <c r="I13" s="139"/>
      <c r="J13" s="139"/>
      <c r="K13" s="139"/>
      <c r="L13" s="139"/>
      <c r="S13" s="113"/>
      <c r="T13" s="131"/>
      <c r="U13" s="109" t="s">
        <v>1175</v>
      </c>
    </row>
    <row r="14" spans="2:21" ht="14.5" thickBot="1">
      <c r="B14" s="139"/>
      <c r="C14" s="139"/>
      <c r="D14" s="139"/>
      <c r="E14" s="139"/>
      <c r="F14" s="139"/>
      <c r="G14" s="139"/>
      <c r="H14" s="139"/>
      <c r="I14" s="139"/>
      <c r="J14" s="139"/>
      <c r="K14" s="139"/>
      <c r="L14" s="139"/>
      <c r="S14" s="113"/>
      <c r="T14" s="132"/>
      <c r="U14" s="108" t="s">
        <v>1143</v>
      </c>
    </row>
    <row r="15" spans="2:21">
      <c r="B15" s="139"/>
      <c r="C15" s="139"/>
      <c r="D15" s="139"/>
      <c r="E15" s="139"/>
      <c r="F15" s="139"/>
      <c r="G15" s="139"/>
      <c r="H15" s="139"/>
      <c r="I15" s="139"/>
      <c r="J15" s="139"/>
      <c r="K15" s="139"/>
      <c r="L15" s="139"/>
      <c r="S15" s="113"/>
      <c r="T15" s="169" t="s">
        <v>1137</v>
      </c>
      <c r="U15" s="116" t="s">
        <v>1144</v>
      </c>
    </row>
    <row r="16" spans="2:21">
      <c r="B16" s="139"/>
      <c r="C16" s="139"/>
      <c r="D16" s="139"/>
      <c r="E16" s="139"/>
      <c r="F16" s="139"/>
      <c r="G16" s="139"/>
      <c r="H16" s="139"/>
      <c r="I16" s="139"/>
      <c r="J16" s="139"/>
      <c r="K16" s="139"/>
      <c r="L16" s="139"/>
      <c r="S16" s="113"/>
      <c r="T16" s="170"/>
      <c r="U16" s="108" t="s">
        <v>1145</v>
      </c>
    </row>
    <row r="17" spans="2:21">
      <c r="B17" s="139"/>
      <c r="C17" s="139"/>
      <c r="D17" s="139"/>
      <c r="E17" s="139"/>
      <c r="F17" s="139"/>
      <c r="G17" s="139"/>
      <c r="H17" s="139"/>
      <c r="I17" s="139"/>
      <c r="J17" s="139"/>
      <c r="K17" s="139"/>
      <c r="L17" s="139"/>
      <c r="S17" s="113"/>
      <c r="T17" s="170"/>
      <c r="U17" s="108" t="s">
        <v>1146</v>
      </c>
    </row>
    <row r="18" spans="2:21">
      <c r="B18" s="139"/>
      <c r="C18" s="139"/>
      <c r="D18" s="139"/>
      <c r="E18" s="139"/>
      <c r="F18" s="139"/>
      <c r="G18" s="139"/>
      <c r="H18" s="139"/>
      <c r="I18" s="139"/>
      <c r="J18" s="139"/>
      <c r="K18" s="139"/>
      <c r="L18" s="139"/>
      <c r="S18" s="113"/>
      <c r="T18" s="170"/>
      <c r="U18" s="108" t="s">
        <v>1147</v>
      </c>
    </row>
    <row r="19" spans="2:21" ht="14.5" thickBot="1">
      <c r="B19" s="139"/>
      <c r="C19" s="139"/>
      <c r="D19" s="139"/>
      <c r="E19" s="139"/>
      <c r="F19" s="139"/>
      <c r="G19" s="139"/>
      <c r="H19" s="139"/>
      <c r="I19" s="139"/>
      <c r="J19" s="139"/>
      <c r="K19" s="139"/>
      <c r="L19" s="139"/>
      <c r="M19" s="133" t="s">
        <v>1184</v>
      </c>
      <c r="N19" s="133"/>
      <c r="O19" s="133"/>
      <c r="S19" s="113"/>
      <c r="T19" s="171"/>
      <c r="U19" s="108" t="s">
        <v>1177</v>
      </c>
    </row>
    <row r="20" spans="2:21">
      <c r="B20" s="114"/>
      <c r="C20" s="114"/>
      <c r="D20" s="114"/>
      <c r="E20" s="114"/>
      <c r="F20" s="114"/>
      <c r="G20" s="114"/>
      <c r="H20" s="114"/>
      <c r="I20" s="114"/>
      <c r="J20" s="114"/>
      <c r="K20" s="114"/>
      <c r="L20" s="114"/>
      <c r="S20" s="113"/>
      <c r="T20" s="172" t="s">
        <v>1181</v>
      </c>
      <c r="U20" s="116" t="s">
        <v>1178</v>
      </c>
    </row>
    <row r="21" spans="2:21" ht="17" thickBot="1">
      <c r="B21" s="140" t="s">
        <v>1130</v>
      </c>
      <c r="C21" s="141"/>
      <c r="D21" s="141"/>
      <c r="E21" s="141"/>
      <c r="F21" s="141"/>
      <c r="G21" s="141"/>
      <c r="H21" s="141"/>
      <c r="I21" s="141"/>
      <c r="J21" s="141"/>
      <c r="K21" s="141"/>
      <c r="L21" s="141"/>
      <c r="S21" s="113"/>
      <c r="T21" s="173"/>
      <c r="U21" s="108" t="s">
        <v>1179</v>
      </c>
    </row>
    <row r="22" spans="2:21" ht="14.5" thickTop="1">
      <c r="B22" s="145" t="s">
        <v>1142</v>
      </c>
      <c r="C22" s="135"/>
      <c r="D22" s="135"/>
      <c r="E22" s="135"/>
      <c r="F22" s="135"/>
      <c r="G22" s="135"/>
      <c r="H22" s="135"/>
      <c r="I22" s="135"/>
      <c r="J22" s="135"/>
      <c r="K22" s="135"/>
      <c r="L22" s="135"/>
      <c r="S22" s="113"/>
      <c r="T22" s="173"/>
      <c r="U22" s="108" t="s">
        <v>1180</v>
      </c>
    </row>
    <row r="23" spans="2:21">
      <c r="B23" s="139"/>
      <c r="C23" s="139"/>
      <c r="D23" s="139"/>
      <c r="E23" s="139"/>
      <c r="F23" s="139"/>
      <c r="G23" s="139"/>
      <c r="H23" s="139"/>
      <c r="I23" s="139"/>
      <c r="J23" s="139"/>
      <c r="K23" s="139"/>
      <c r="L23" s="139"/>
      <c r="S23" s="113"/>
      <c r="T23" s="173"/>
      <c r="U23" s="108" t="s">
        <v>1148</v>
      </c>
    </row>
    <row r="24" spans="2:21" ht="13.5" customHeight="1" thickBot="1">
      <c r="B24" s="139"/>
      <c r="C24" s="139"/>
      <c r="D24" s="139"/>
      <c r="E24" s="139"/>
      <c r="F24" s="139"/>
      <c r="G24" s="139"/>
      <c r="H24" s="139"/>
      <c r="I24" s="139"/>
      <c r="J24" s="139"/>
      <c r="K24" s="139"/>
      <c r="L24" s="139"/>
      <c r="S24" s="113"/>
      <c r="T24" s="173"/>
      <c r="U24" s="108" t="s">
        <v>1149</v>
      </c>
    </row>
    <row r="25" spans="2:21">
      <c r="B25" s="139"/>
      <c r="C25" s="139"/>
      <c r="D25" s="139"/>
      <c r="E25" s="139"/>
      <c r="F25" s="139"/>
      <c r="G25" s="139"/>
      <c r="H25" s="139"/>
      <c r="I25" s="139"/>
      <c r="J25" s="139"/>
      <c r="K25" s="139"/>
      <c r="L25" s="139"/>
      <c r="S25" s="113"/>
      <c r="T25" s="174" t="s">
        <v>1138</v>
      </c>
      <c r="U25" s="116" t="s">
        <v>1150</v>
      </c>
    </row>
    <row r="26" spans="2:21">
      <c r="B26" s="139"/>
      <c r="C26" s="139"/>
      <c r="D26" s="139"/>
      <c r="E26" s="139"/>
      <c r="F26" s="139"/>
      <c r="G26" s="139"/>
      <c r="H26" s="139"/>
      <c r="I26" s="139"/>
      <c r="J26" s="139"/>
      <c r="K26" s="139"/>
      <c r="L26" s="139"/>
      <c r="M26" s="133" t="s">
        <v>1183</v>
      </c>
      <c r="N26" s="133"/>
      <c r="O26" s="133"/>
      <c r="P26" s="133"/>
      <c r="Q26" s="133"/>
      <c r="S26" s="113"/>
      <c r="T26" s="175"/>
      <c r="U26" s="108" t="s">
        <v>1151</v>
      </c>
    </row>
    <row r="27" spans="2:21">
      <c r="B27" s="114"/>
      <c r="C27" s="114"/>
      <c r="D27" s="114"/>
      <c r="E27" s="114"/>
      <c r="F27" s="114"/>
      <c r="G27" s="114"/>
      <c r="H27" s="114"/>
      <c r="I27" s="114"/>
      <c r="J27" s="114"/>
      <c r="K27" s="114"/>
      <c r="L27" s="114"/>
      <c r="S27" s="113"/>
      <c r="T27" s="175"/>
      <c r="U27" s="108" t="s">
        <v>1152</v>
      </c>
    </row>
    <row r="28" spans="2:21" ht="17" thickBot="1">
      <c r="B28" s="140" t="s">
        <v>1131</v>
      </c>
      <c r="C28" s="141"/>
      <c r="D28" s="141"/>
      <c r="E28" s="141"/>
      <c r="F28" s="141"/>
      <c r="G28" s="141"/>
      <c r="H28" s="141"/>
      <c r="I28" s="141"/>
      <c r="J28" s="141"/>
      <c r="K28" s="141"/>
      <c r="L28" s="141"/>
      <c r="S28" s="113"/>
      <c r="T28" s="175"/>
      <c r="U28" s="108" t="s">
        <v>1153</v>
      </c>
    </row>
    <row r="29" spans="2:21" ht="14.5" thickTop="1">
      <c r="B29" s="139" t="s">
        <v>1173</v>
      </c>
      <c r="C29" s="139"/>
      <c r="D29" s="139"/>
      <c r="E29" s="139"/>
      <c r="F29" s="139"/>
      <c r="G29" s="139"/>
      <c r="H29" s="139"/>
      <c r="I29" s="139"/>
      <c r="J29" s="139"/>
      <c r="K29" s="139"/>
      <c r="L29" s="139"/>
      <c r="S29" s="113"/>
      <c r="T29" s="175"/>
      <c r="U29" s="108" t="s">
        <v>1154</v>
      </c>
    </row>
    <row r="30" spans="2:21" ht="14.5" thickBot="1">
      <c r="B30" s="139"/>
      <c r="C30" s="139"/>
      <c r="D30" s="139"/>
      <c r="E30" s="139"/>
      <c r="F30" s="139"/>
      <c r="G30" s="139"/>
      <c r="H30" s="139"/>
      <c r="I30" s="139"/>
      <c r="J30" s="139"/>
      <c r="K30" s="139"/>
      <c r="L30" s="139"/>
      <c r="S30" s="113"/>
      <c r="T30" s="176"/>
      <c r="U30" s="108" t="s">
        <v>1155</v>
      </c>
    </row>
    <row r="31" spans="2:21" ht="16.5" customHeight="1">
      <c r="B31" s="139"/>
      <c r="C31" s="139"/>
      <c r="D31" s="139"/>
      <c r="E31" s="139"/>
      <c r="F31" s="139"/>
      <c r="G31" s="139"/>
      <c r="H31" s="139"/>
      <c r="I31" s="139"/>
      <c r="J31" s="139"/>
      <c r="K31" s="139"/>
      <c r="L31" s="139"/>
      <c r="S31" s="120"/>
      <c r="T31" s="130" t="s">
        <v>1139</v>
      </c>
      <c r="U31" s="117" t="s">
        <v>1182</v>
      </c>
    </row>
    <row r="32" spans="2:21" ht="16.5" customHeight="1" thickBot="1">
      <c r="B32" s="139"/>
      <c r="C32" s="139"/>
      <c r="D32" s="139"/>
      <c r="E32" s="139"/>
      <c r="F32" s="139"/>
      <c r="G32" s="139"/>
      <c r="H32" s="139"/>
      <c r="I32" s="139"/>
      <c r="J32" s="139"/>
      <c r="K32" s="139"/>
      <c r="L32" s="139"/>
      <c r="S32" s="120"/>
      <c r="T32" s="176"/>
      <c r="U32" s="118" t="s">
        <v>1156</v>
      </c>
    </row>
    <row r="33" spans="2:21">
      <c r="B33" s="139"/>
      <c r="C33" s="139"/>
      <c r="D33" s="139"/>
      <c r="E33" s="139"/>
      <c r="F33" s="139"/>
      <c r="G33" s="139"/>
      <c r="H33" s="139"/>
      <c r="I33" s="139"/>
      <c r="J33" s="139"/>
      <c r="K33" s="139"/>
      <c r="L33" s="139"/>
      <c r="S33" s="177" t="s">
        <v>1140</v>
      </c>
      <c r="T33" s="130" t="s">
        <v>1141</v>
      </c>
      <c r="U33" s="116" t="s">
        <v>1157</v>
      </c>
    </row>
    <row r="34" spans="2:21">
      <c r="B34" s="138" t="s">
        <v>1132</v>
      </c>
      <c r="C34" s="139"/>
      <c r="D34" s="139"/>
      <c r="E34" s="139"/>
      <c r="F34" s="139"/>
      <c r="G34" s="139"/>
      <c r="H34" s="139"/>
      <c r="I34" s="139"/>
      <c r="J34" s="139"/>
      <c r="K34" s="139"/>
      <c r="L34" s="139"/>
      <c r="S34" s="173"/>
      <c r="T34" s="131"/>
      <c r="U34" s="109" t="s">
        <v>1158</v>
      </c>
    </row>
    <row r="35" spans="2:21">
      <c r="B35" s="139"/>
      <c r="C35" s="139"/>
      <c r="D35" s="139"/>
      <c r="E35" s="139"/>
      <c r="F35" s="139"/>
      <c r="G35" s="139"/>
      <c r="H35" s="139"/>
      <c r="I35" s="139"/>
      <c r="J35" s="139"/>
      <c r="K35" s="139"/>
      <c r="L35" s="139"/>
      <c r="S35" s="173"/>
      <c r="T35" s="131"/>
      <c r="U35" s="109" t="s">
        <v>1159</v>
      </c>
    </row>
    <row r="36" spans="2:21" ht="14.5" thickBot="1">
      <c r="B36" s="139"/>
      <c r="C36" s="139"/>
      <c r="D36" s="139"/>
      <c r="E36" s="139"/>
      <c r="F36" s="139"/>
      <c r="G36" s="139"/>
      <c r="H36" s="139"/>
      <c r="I36" s="139"/>
      <c r="J36" s="139"/>
      <c r="K36" s="139"/>
      <c r="L36" s="139"/>
      <c r="S36" s="178"/>
      <c r="T36" s="132"/>
      <c r="U36" s="110" t="s">
        <v>1160</v>
      </c>
    </row>
    <row r="37" spans="2:21" ht="14.5">
      <c r="B37" s="139"/>
      <c r="C37" s="139"/>
      <c r="D37" s="139"/>
      <c r="E37" s="139"/>
      <c r="F37" s="139"/>
      <c r="G37" s="139"/>
      <c r="H37" s="139"/>
      <c r="I37" s="139"/>
      <c r="J37" s="139"/>
      <c r="K37" s="139"/>
      <c r="L37" s="139"/>
      <c r="S37"/>
      <c r="T37"/>
    </row>
    <row r="38" spans="2:21" ht="14.5">
      <c r="B38" s="142"/>
      <c r="C38" s="142"/>
      <c r="D38" s="142"/>
      <c r="E38" s="142"/>
      <c r="F38" s="142"/>
      <c r="G38" s="142"/>
      <c r="H38" s="142"/>
      <c r="I38" s="142"/>
      <c r="J38" s="142"/>
      <c r="K38" s="142"/>
      <c r="L38" s="142"/>
      <c r="S38"/>
      <c r="T38"/>
    </row>
    <row r="39" spans="2:21" ht="14.5">
      <c r="B39" s="142"/>
      <c r="C39" s="142"/>
      <c r="D39" s="142"/>
      <c r="E39" s="142"/>
      <c r="F39" s="142"/>
      <c r="G39" s="142"/>
      <c r="H39" s="142"/>
      <c r="I39" s="142"/>
      <c r="J39" s="142"/>
      <c r="K39" s="142"/>
      <c r="L39" s="142"/>
      <c r="S39"/>
      <c r="T39"/>
      <c r="U39" s="119"/>
    </row>
    <row r="40" spans="2:21" ht="15" thickBot="1">
      <c r="B40" s="142"/>
      <c r="C40" s="142"/>
      <c r="D40" s="142"/>
      <c r="E40" s="142"/>
      <c r="F40" s="142"/>
      <c r="G40" s="142"/>
      <c r="H40" s="142"/>
      <c r="I40" s="142"/>
      <c r="J40" s="142"/>
      <c r="K40" s="142"/>
      <c r="L40" s="142"/>
      <c r="S40"/>
      <c r="T40"/>
      <c r="U40" s="119"/>
    </row>
    <row r="41" spans="2:21">
      <c r="B41" s="142"/>
      <c r="C41" s="142"/>
      <c r="D41" s="142"/>
      <c r="E41" s="142"/>
      <c r="F41" s="142"/>
      <c r="G41" s="142"/>
      <c r="H41" s="142"/>
      <c r="I41" s="142"/>
      <c r="J41" s="142"/>
      <c r="K41" s="142"/>
      <c r="L41" s="142"/>
      <c r="S41" s="179" t="s">
        <v>1185</v>
      </c>
      <c r="T41" s="180"/>
      <c r="U41" s="181"/>
    </row>
    <row r="42" spans="2:21" ht="14" customHeight="1">
      <c r="B42" s="138" t="s">
        <v>1161</v>
      </c>
      <c r="C42" s="137"/>
      <c r="D42" s="137"/>
      <c r="E42" s="137"/>
      <c r="F42" s="137"/>
      <c r="G42" s="137"/>
      <c r="H42" s="137"/>
      <c r="I42" s="137"/>
      <c r="J42" s="137"/>
      <c r="K42" s="137"/>
      <c r="L42" s="137"/>
      <c r="S42" s="190" t="s">
        <v>93</v>
      </c>
      <c r="T42" s="182" t="s">
        <v>1186</v>
      </c>
      <c r="U42" s="183"/>
    </row>
    <row r="43" spans="2:21">
      <c r="B43" s="137"/>
      <c r="C43" s="137"/>
      <c r="D43" s="137"/>
      <c r="E43" s="137"/>
      <c r="F43" s="137"/>
      <c r="G43" s="137"/>
      <c r="H43" s="137"/>
      <c r="I43" s="137"/>
      <c r="J43" s="137"/>
      <c r="K43" s="137"/>
      <c r="L43" s="137"/>
      <c r="S43" s="191"/>
      <c r="T43" s="184"/>
      <c r="U43" s="185"/>
    </row>
    <row r="44" spans="2:21">
      <c r="B44" s="137"/>
      <c r="C44" s="137"/>
      <c r="D44" s="137"/>
      <c r="E44" s="137"/>
      <c r="F44" s="137"/>
      <c r="G44" s="137"/>
      <c r="H44" s="137"/>
      <c r="I44" s="137"/>
      <c r="J44" s="137"/>
      <c r="K44" s="137"/>
      <c r="L44" s="137"/>
      <c r="S44" s="191"/>
      <c r="T44" s="184"/>
      <c r="U44" s="185"/>
    </row>
    <row r="45" spans="2:21">
      <c r="B45" s="137"/>
      <c r="C45" s="137"/>
      <c r="D45" s="137"/>
      <c r="E45" s="137"/>
      <c r="F45" s="137"/>
      <c r="G45" s="137"/>
      <c r="H45" s="137"/>
      <c r="I45" s="137"/>
      <c r="J45" s="137"/>
      <c r="K45" s="137"/>
      <c r="L45" s="137"/>
      <c r="S45" s="191"/>
      <c r="T45" s="184"/>
      <c r="U45" s="185"/>
    </row>
    <row r="46" spans="2:21">
      <c r="B46" s="139" t="s">
        <v>1162</v>
      </c>
      <c r="C46" s="137"/>
      <c r="D46" s="137"/>
      <c r="E46" s="137"/>
      <c r="F46" s="137"/>
      <c r="G46" s="137"/>
      <c r="H46" s="137"/>
      <c r="I46" s="137"/>
      <c r="J46" s="137"/>
      <c r="K46" s="137"/>
      <c r="L46" s="137"/>
      <c r="S46" s="191"/>
      <c r="T46" s="184"/>
      <c r="U46" s="185"/>
    </row>
    <row r="47" spans="2:21">
      <c r="B47" s="137"/>
      <c r="C47" s="137"/>
      <c r="D47" s="137"/>
      <c r="E47" s="137"/>
      <c r="F47" s="137"/>
      <c r="G47" s="137"/>
      <c r="H47" s="137"/>
      <c r="I47" s="137"/>
      <c r="J47" s="137"/>
      <c r="K47" s="137"/>
      <c r="L47" s="137"/>
      <c r="S47" s="192"/>
      <c r="T47" s="186"/>
      <c r="U47" s="187"/>
    </row>
    <row r="48" spans="2:21" ht="14.5" customHeight="1">
      <c r="B48" s="137"/>
      <c r="C48" s="137"/>
      <c r="D48" s="137"/>
      <c r="E48" s="137"/>
      <c r="F48" s="137"/>
      <c r="G48" s="137"/>
      <c r="H48" s="137"/>
      <c r="I48" s="137"/>
      <c r="J48" s="137"/>
      <c r="K48" s="137"/>
      <c r="L48" s="137"/>
      <c r="S48" s="193" t="s">
        <v>94</v>
      </c>
      <c r="T48" s="182" t="s">
        <v>1187</v>
      </c>
      <c r="U48" s="183"/>
    </row>
    <row r="49" spans="2:21">
      <c r="B49" s="137"/>
      <c r="C49" s="137"/>
      <c r="D49" s="137"/>
      <c r="E49" s="137"/>
      <c r="F49" s="137"/>
      <c r="G49" s="137"/>
      <c r="H49" s="137"/>
      <c r="I49" s="137"/>
      <c r="J49" s="137"/>
      <c r="K49" s="137"/>
      <c r="L49" s="137"/>
      <c r="S49" s="194"/>
      <c r="T49" s="184"/>
      <c r="U49" s="185"/>
    </row>
    <row r="50" spans="2:21">
      <c r="B50" s="137"/>
      <c r="C50" s="137"/>
      <c r="D50" s="137"/>
      <c r="E50" s="137"/>
      <c r="F50" s="137"/>
      <c r="G50" s="137"/>
      <c r="H50" s="137"/>
      <c r="I50" s="137"/>
      <c r="J50" s="137"/>
      <c r="K50" s="137"/>
      <c r="L50" s="137"/>
      <c r="S50" s="194"/>
      <c r="T50" s="184"/>
      <c r="U50" s="185"/>
    </row>
    <row r="51" spans="2:21">
      <c r="B51" s="137"/>
      <c r="C51" s="137"/>
      <c r="D51" s="137"/>
      <c r="E51" s="137"/>
      <c r="F51" s="137"/>
      <c r="G51" s="137"/>
      <c r="H51" s="137"/>
      <c r="I51" s="137"/>
      <c r="J51" s="137"/>
      <c r="K51" s="137"/>
      <c r="L51" s="137"/>
      <c r="S51" s="194"/>
      <c r="T51" s="184"/>
      <c r="U51" s="185"/>
    </row>
    <row r="52" spans="2:21">
      <c r="B52" s="139" t="s">
        <v>1163</v>
      </c>
      <c r="C52" s="137"/>
      <c r="D52" s="137"/>
      <c r="E52" s="137"/>
      <c r="F52" s="137"/>
      <c r="G52" s="137"/>
      <c r="H52" s="137"/>
      <c r="I52" s="137"/>
      <c r="J52" s="137"/>
      <c r="K52" s="137"/>
      <c r="L52" s="137"/>
      <c r="S52" s="194"/>
      <c r="T52" s="184"/>
      <c r="U52" s="185"/>
    </row>
    <row r="53" spans="2:21">
      <c r="B53" s="139"/>
      <c r="C53" s="137"/>
      <c r="D53" s="137"/>
      <c r="E53" s="137"/>
      <c r="F53" s="137"/>
      <c r="G53" s="137"/>
      <c r="H53" s="137"/>
      <c r="I53" s="137"/>
      <c r="J53" s="137"/>
      <c r="K53" s="137"/>
      <c r="L53" s="137"/>
      <c r="S53" s="195"/>
      <c r="T53" s="186"/>
      <c r="U53" s="187"/>
    </row>
    <row r="54" spans="2:21" ht="14" customHeight="1">
      <c r="B54" s="137"/>
      <c r="C54" s="137"/>
      <c r="D54" s="137"/>
      <c r="E54" s="137"/>
      <c r="F54" s="137"/>
      <c r="G54" s="137"/>
      <c r="H54" s="137"/>
      <c r="I54" s="137"/>
      <c r="J54" s="137"/>
      <c r="K54" s="137"/>
      <c r="L54" s="137"/>
      <c r="S54" s="196" t="s">
        <v>95</v>
      </c>
      <c r="T54" s="182" t="s">
        <v>1189</v>
      </c>
      <c r="U54" s="183"/>
    </row>
    <row r="55" spans="2:21" ht="42" customHeight="1">
      <c r="B55" s="137"/>
      <c r="C55" s="137"/>
      <c r="D55" s="137"/>
      <c r="E55" s="137"/>
      <c r="F55" s="137"/>
      <c r="G55" s="137"/>
      <c r="H55" s="137"/>
      <c r="I55" s="137"/>
      <c r="J55" s="137"/>
      <c r="K55" s="137"/>
      <c r="L55" s="137"/>
      <c r="S55" s="197"/>
      <c r="T55" s="184"/>
      <c r="U55" s="185"/>
    </row>
    <row r="56" spans="2:21" ht="42" customHeight="1" thickBot="1">
      <c r="B56" s="137"/>
      <c r="C56" s="137"/>
      <c r="D56" s="137"/>
      <c r="E56" s="137"/>
      <c r="F56" s="137"/>
      <c r="G56" s="137"/>
      <c r="H56" s="137"/>
      <c r="I56" s="137"/>
      <c r="J56" s="137"/>
      <c r="K56" s="137"/>
      <c r="L56" s="137"/>
      <c r="S56" s="198"/>
      <c r="T56" s="188"/>
      <c r="U56" s="189"/>
    </row>
    <row r="57" spans="2:21" ht="42" customHeight="1">
      <c r="T57" s="123"/>
    </row>
    <row r="58" spans="2:21" ht="43.5" customHeight="1" thickBot="1">
      <c r="B58" s="134" t="s">
        <v>1164</v>
      </c>
      <c r="C58" s="134"/>
      <c r="D58" s="134"/>
      <c r="E58" s="134"/>
      <c r="F58" s="134"/>
      <c r="G58" s="134"/>
      <c r="H58" s="134"/>
      <c r="I58" s="134"/>
      <c r="J58" s="134"/>
      <c r="K58" s="134"/>
      <c r="L58" s="134"/>
      <c r="T58" s="123"/>
    </row>
    <row r="59" spans="2:21" ht="42.5" customHeight="1" thickTop="1">
      <c r="B59" s="135" t="s">
        <v>1165</v>
      </c>
      <c r="C59" s="136"/>
      <c r="D59" s="136"/>
      <c r="E59" s="136"/>
      <c r="F59" s="136"/>
      <c r="G59" s="136"/>
      <c r="H59" s="136"/>
      <c r="I59" s="136"/>
      <c r="J59" s="136"/>
      <c r="K59" s="136"/>
      <c r="L59" s="136"/>
      <c r="T59" s="123"/>
    </row>
    <row r="60" spans="2:21">
      <c r="B60" s="137"/>
      <c r="C60" s="137"/>
      <c r="D60" s="137"/>
      <c r="E60" s="137"/>
      <c r="F60" s="137"/>
      <c r="G60" s="137"/>
      <c r="H60" s="137"/>
      <c r="I60" s="137"/>
      <c r="J60" s="137"/>
      <c r="K60" s="137"/>
      <c r="L60" s="137"/>
      <c r="T60" s="123"/>
    </row>
    <row r="72" spans="2:2">
      <c r="B72" s="115"/>
    </row>
  </sheetData>
  <sheetProtection algorithmName="SHA-512" hashValue="2XaFLMGqVsUPZdv7OJ0C6dbjq30vyXHiER+vNqRC2eHPaxKAVfJGky8FB+2KF+djx5phKx0sHXcqZ9EtBMA7fg==" saltValue="9UWVtm43xRgmCANnwdWSxw==" spinCount="100000" sheet="1" objects="1" scenarios="1"/>
  <protectedRanges>
    <protectedRange sqref="J4:Q4" name="Range1"/>
  </protectedRanges>
  <mergeCells count="41">
    <mergeCell ref="S41:U41"/>
    <mergeCell ref="T42:U47"/>
    <mergeCell ref="T48:U53"/>
    <mergeCell ref="T54:U56"/>
    <mergeCell ref="S42:S47"/>
    <mergeCell ref="S48:S53"/>
    <mergeCell ref="S54:S56"/>
    <mergeCell ref="T15:T19"/>
    <mergeCell ref="T20:T24"/>
    <mergeCell ref="T25:T30"/>
    <mergeCell ref="T33:T36"/>
    <mergeCell ref="S33:S36"/>
    <mergeCell ref="T31:T32"/>
    <mergeCell ref="B2:Q2"/>
    <mergeCell ref="E3:I4"/>
    <mergeCell ref="B3:D4"/>
    <mergeCell ref="B7:L7"/>
    <mergeCell ref="J3:K3"/>
    <mergeCell ref="L3:M3"/>
    <mergeCell ref="N3:O3"/>
    <mergeCell ref="P3:Q3"/>
    <mergeCell ref="J4:K4"/>
    <mergeCell ref="L4:M4"/>
    <mergeCell ref="N4:O4"/>
    <mergeCell ref="P4:Q4"/>
    <mergeCell ref="T10:T14"/>
    <mergeCell ref="M26:Q26"/>
    <mergeCell ref="B58:L58"/>
    <mergeCell ref="B59:L60"/>
    <mergeCell ref="M19:O19"/>
    <mergeCell ref="B42:L45"/>
    <mergeCell ref="B46:L51"/>
    <mergeCell ref="B52:L56"/>
    <mergeCell ref="B28:L28"/>
    <mergeCell ref="B29:L33"/>
    <mergeCell ref="B34:L41"/>
    <mergeCell ref="B9:L10"/>
    <mergeCell ref="B13:L19"/>
    <mergeCell ref="B12:L12"/>
    <mergeCell ref="B21:L21"/>
    <mergeCell ref="B22:L26"/>
  </mergeCells>
  <hyperlinks>
    <hyperlink ref="M19:O19" r:id="rId1" display="Link for Milestones Resource" xr:uid="{24E631E4-888A-4F5A-A2AF-E0DF93A23825}"/>
    <hyperlink ref="M26:Q26" r:id="rId2" display="See Appendices on Implementation Guide" xr:uid="{E9ABB043-F95C-43B2-9796-CEA250C5361F}"/>
  </hyperlinks>
  <pageMargins left="0.7" right="0.7" top="0.75" bottom="0.75" header="0.3" footer="0.3"/>
  <pageSetup paperSize="9" orientation="portrait"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DF15-C03D-434B-9F0D-6E1524235B0A}">
  <sheetPr>
    <tabColor rgb="FFFF0000"/>
    <pageSetUpPr autoPageBreaks="0" fitToPage="1"/>
  </sheetPr>
  <dimension ref="A1:N25"/>
  <sheetViews>
    <sheetView zoomScale="60" zoomScaleNormal="60" workbookViewId="0">
      <selection activeCell="B16" sqref="B16"/>
    </sheetView>
  </sheetViews>
  <sheetFormatPr defaultRowHeight="14.5"/>
  <cols>
    <col min="1" max="1" width="7.54296875" customWidth="1"/>
    <col min="2" max="2" width="19.54296875" customWidth="1"/>
    <col min="3" max="3" width="26.7265625" customWidth="1"/>
    <col min="4" max="4" width="23" customWidth="1"/>
    <col min="5" max="5" width="23.7265625" customWidth="1"/>
    <col min="6" max="6" width="23.26953125" customWidth="1"/>
    <col min="7" max="7" width="22.81640625" customWidth="1"/>
    <col min="8" max="8" width="24.7265625" customWidth="1"/>
    <col min="9" max="9" width="25.54296875" customWidth="1"/>
    <col min="10" max="10" width="20.81640625" customWidth="1"/>
    <col min="11" max="11" width="24.453125" customWidth="1"/>
    <col min="12" max="12" width="26.26953125" customWidth="1"/>
    <col min="13" max="13" width="26.453125" customWidth="1"/>
  </cols>
  <sheetData>
    <row r="1" spans="1:14" ht="33" customHeight="1">
      <c r="A1" s="283" t="s">
        <v>667</v>
      </c>
      <c r="B1" s="286" t="s">
        <v>335</v>
      </c>
      <c r="C1" s="287"/>
      <c r="D1" s="287"/>
      <c r="E1" s="287"/>
      <c r="F1" s="287"/>
      <c r="G1" s="287"/>
      <c r="H1" s="287"/>
      <c r="I1" s="287"/>
      <c r="J1" s="43"/>
      <c r="K1" s="43"/>
      <c r="L1" s="43"/>
      <c r="M1" s="43"/>
    </row>
    <row r="2" spans="1:14" ht="207.75" customHeight="1">
      <c r="A2" s="284"/>
      <c r="B2" s="307" t="s">
        <v>668</v>
      </c>
      <c r="C2" s="79" t="s">
        <v>669</v>
      </c>
      <c r="D2" s="79" t="s">
        <v>670</v>
      </c>
      <c r="E2" s="79" t="s">
        <v>671</v>
      </c>
      <c r="F2" s="279" t="s">
        <v>672</v>
      </c>
      <c r="G2" s="280"/>
      <c r="H2" s="248" t="s">
        <v>673</v>
      </c>
      <c r="I2" s="249"/>
      <c r="M2" s="44"/>
    </row>
    <row r="3" spans="1:14" ht="43.5" customHeight="1">
      <c r="A3" s="284"/>
      <c r="B3" s="292"/>
      <c r="C3" s="80" t="s">
        <v>21</v>
      </c>
      <c r="D3" s="80" t="s">
        <v>21</v>
      </c>
      <c r="E3" s="80" t="s">
        <v>21</v>
      </c>
      <c r="F3" s="212" t="s">
        <v>21</v>
      </c>
      <c r="G3" s="213"/>
      <c r="H3" s="212" t="s">
        <v>21</v>
      </c>
      <c r="I3" s="213"/>
      <c r="J3" s="44"/>
      <c r="K3" s="228"/>
      <c r="L3" s="228"/>
      <c r="M3" s="44"/>
    </row>
    <row r="4" spans="1:14" ht="43.5" customHeight="1" thickBot="1">
      <c r="A4" s="284"/>
      <c r="B4" s="308"/>
      <c r="C4" s="59" t="s">
        <v>13</v>
      </c>
      <c r="D4" s="59" t="s">
        <v>13</v>
      </c>
      <c r="E4" s="59" t="s">
        <v>13</v>
      </c>
      <c r="F4" s="268" t="s">
        <v>13</v>
      </c>
      <c r="G4" s="272"/>
      <c r="H4" s="297" t="s">
        <v>13</v>
      </c>
      <c r="I4" s="298"/>
      <c r="M4" s="45"/>
    </row>
    <row r="5" spans="1:14" ht="136.5" customHeight="1">
      <c r="A5" s="284"/>
      <c r="B5" s="309" t="s">
        <v>674</v>
      </c>
      <c r="C5" s="248" t="s">
        <v>675</v>
      </c>
      <c r="D5" s="249"/>
      <c r="E5" s="248" t="s">
        <v>676</v>
      </c>
      <c r="F5" s="249"/>
      <c r="G5" s="79" t="s">
        <v>677</v>
      </c>
      <c r="H5" s="248" t="s">
        <v>678</v>
      </c>
      <c r="I5" s="249"/>
      <c r="J5" s="47"/>
      <c r="K5" s="47"/>
      <c r="L5" s="47"/>
      <c r="M5" s="47"/>
    </row>
    <row r="6" spans="1:14" ht="43.5" customHeight="1">
      <c r="A6" s="284"/>
      <c r="B6" s="292"/>
      <c r="C6" s="212" t="s">
        <v>21</v>
      </c>
      <c r="D6" s="213"/>
      <c r="E6" s="212" t="s">
        <v>21</v>
      </c>
      <c r="F6" s="213"/>
      <c r="G6" s="80" t="s">
        <v>21</v>
      </c>
      <c r="H6" s="212" t="s">
        <v>21</v>
      </c>
      <c r="I6" s="213"/>
      <c r="J6" s="46"/>
      <c r="K6" s="46"/>
      <c r="L6" s="46"/>
      <c r="M6" s="46"/>
    </row>
    <row r="7" spans="1:14" ht="48" customHeight="1">
      <c r="A7" s="284"/>
      <c r="B7" s="293"/>
      <c r="C7" s="268" t="s">
        <v>13</v>
      </c>
      <c r="D7" s="272"/>
      <c r="E7" s="268" t="s">
        <v>13</v>
      </c>
      <c r="F7" s="272"/>
      <c r="G7" s="59" t="s">
        <v>13</v>
      </c>
      <c r="H7" s="268" t="s">
        <v>13</v>
      </c>
      <c r="I7" s="272"/>
      <c r="J7" s="48"/>
      <c r="K7" s="48"/>
      <c r="L7" s="48"/>
      <c r="M7" s="48"/>
      <c r="N7" s="30"/>
    </row>
    <row r="8" spans="1:14" ht="140.25" customHeight="1">
      <c r="A8" s="284"/>
      <c r="B8" s="310" t="s">
        <v>679</v>
      </c>
      <c r="C8" s="81" t="s">
        <v>680</v>
      </c>
      <c r="D8" s="79" t="s">
        <v>681</v>
      </c>
      <c r="E8" s="79" t="s">
        <v>682</v>
      </c>
      <c r="F8" s="82" t="s">
        <v>683</v>
      </c>
      <c r="G8" s="79" t="s">
        <v>684</v>
      </c>
      <c r="H8" s="79" t="s">
        <v>685</v>
      </c>
      <c r="I8" s="79" t="s">
        <v>686</v>
      </c>
      <c r="J8" s="45"/>
      <c r="K8" s="45"/>
      <c r="L8" s="45"/>
      <c r="M8" s="45"/>
    </row>
    <row r="9" spans="1:14" ht="48" customHeight="1">
      <c r="A9" s="284"/>
      <c r="B9" s="311"/>
      <c r="C9" s="80" t="s">
        <v>21</v>
      </c>
      <c r="D9" s="80" t="s">
        <v>21</v>
      </c>
      <c r="E9" s="80" t="s">
        <v>21</v>
      </c>
      <c r="F9" s="80" t="s">
        <v>21</v>
      </c>
      <c r="G9" s="83" t="s">
        <v>21</v>
      </c>
      <c r="H9" s="84" t="s">
        <v>21</v>
      </c>
      <c r="I9" s="80" t="s">
        <v>21</v>
      </c>
      <c r="J9" s="46"/>
      <c r="K9" s="46"/>
      <c r="L9" s="46"/>
      <c r="M9" s="46"/>
    </row>
    <row r="10" spans="1:14" ht="41.25" customHeight="1">
      <c r="A10" s="284"/>
      <c r="B10" s="311"/>
      <c r="C10" s="59" t="s">
        <v>13</v>
      </c>
      <c r="D10" s="59" t="s">
        <v>13</v>
      </c>
      <c r="E10" s="59" t="s">
        <v>13</v>
      </c>
      <c r="F10" s="59" t="s">
        <v>13</v>
      </c>
      <c r="G10" s="60" t="s">
        <v>13</v>
      </c>
      <c r="H10" s="61" t="s">
        <v>13</v>
      </c>
      <c r="I10" s="59" t="s">
        <v>13</v>
      </c>
      <c r="J10" s="51"/>
      <c r="K10" s="51"/>
      <c r="L10" s="51"/>
      <c r="M10" s="51"/>
    </row>
    <row r="11" spans="1:14" ht="136.5" customHeight="1">
      <c r="A11" s="284"/>
      <c r="B11" s="307" t="s">
        <v>687</v>
      </c>
      <c r="C11" s="85" t="s">
        <v>688</v>
      </c>
      <c r="D11" s="85" t="s">
        <v>689</v>
      </c>
      <c r="E11" s="79" t="s">
        <v>690</v>
      </c>
      <c r="F11" s="79" t="s">
        <v>691</v>
      </c>
      <c r="G11" s="85" t="s">
        <v>692</v>
      </c>
      <c r="H11" s="248" t="s">
        <v>693</v>
      </c>
      <c r="I11" s="249"/>
      <c r="J11" s="44"/>
      <c r="K11" s="233"/>
      <c r="L11" s="233"/>
      <c r="M11" s="233"/>
    </row>
    <row r="12" spans="1:14" ht="42.75" customHeight="1">
      <c r="A12" s="284"/>
      <c r="B12" s="292"/>
      <c r="C12" s="86" t="s">
        <v>21</v>
      </c>
      <c r="D12" s="86" t="s">
        <v>21</v>
      </c>
      <c r="E12" s="84" t="s">
        <v>21</v>
      </c>
      <c r="F12" s="84" t="s">
        <v>21</v>
      </c>
      <c r="G12" s="84" t="s">
        <v>21</v>
      </c>
      <c r="H12" s="212" t="s">
        <v>21</v>
      </c>
      <c r="I12" s="213"/>
      <c r="J12" s="52"/>
      <c r="K12" s="228"/>
      <c r="L12" s="228"/>
      <c r="M12" s="228"/>
    </row>
    <row r="13" spans="1:14" ht="44.25" customHeight="1">
      <c r="A13" s="285"/>
      <c r="B13" s="293"/>
      <c r="C13" s="61" t="s">
        <v>13</v>
      </c>
      <c r="D13" s="60" t="s">
        <v>13</v>
      </c>
      <c r="E13" s="61" t="s">
        <v>13</v>
      </c>
      <c r="F13" s="60" t="s">
        <v>13</v>
      </c>
      <c r="G13" s="61" t="s">
        <v>13</v>
      </c>
      <c r="H13" s="268" t="s">
        <v>13</v>
      </c>
      <c r="I13" s="272"/>
      <c r="J13" s="51"/>
      <c r="K13" s="51"/>
      <c r="L13" s="51"/>
      <c r="M13" s="51"/>
    </row>
    <row r="14" spans="1:14" ht="22.5" customHeight="1" thickBot="1">
      <c r="A14" s="53"/>
      <c r="B14" s="54"/>
      <c r="C14" s="47"/>
      <c r="D14" s="47"/>
      <c r="E14" s="47"/>
      <c r="F14" s="47"/>
      <c r="G14" s="233"/>
      <c r="H14" s="233"/>
      <c r="I14" s="300"/>
      <c r="J14" s="300"/>
      <c r="K14" s="300"/>
      <c r="L14" s="300"/>
      <c r="M14" s="47"/>
    </row>
    <row r="15" spans="1:14" ht="21" customHeight="1">
      <c r="A15" s="53"/>
      <c r="B15" s="22"/>
      <c r="C15" s="23" t="s">
        <v>92</v>
      </c>
      <c r="D15" s="46"/>
      <c r="E15" s="46"/>
      <c r="F15" s="46"/>
      <c r="G15" s="228"/>
      <c r="H15" s="228"/>
      <c r="I15" s="228"/>
      <c r="J15" s="228"/>
      <c r="K15" s="228"/>
      <c r="L15" s="228"/>
      <c r="M15" s="46"/>
    </row>
    <row r="16" spans="1:14" ht="22.5" customHeight="1">
      <c r="A16" s="53"/>
      <c r="B16" s="129" t="s">
        <v>93</v>
      </c>
      <c r="C16" s="24">
        <f>COUNTIF(C2:I13,"*Acquiring*")/22</f>
        <v>0</v>
      </c>
      <c r="D16" s="48"/>
      <c r="E16" s="48"/>
      <c r="F16" s="48"/>
      <c r="G16" s="230"/>
      <c r="H16" s="230"/>
      <c r="I16" s="230"/>
      <c r="J16" s="230"/>
      <c r="K16" s="230"/>
      <c r="L16" s="230"/>
      <c r="M16" s="48"/>
    </row>
    <row r="17" spans="1:3">
      <c r="A17" s="4"/>
      <c r="B17" s="127" t="s">
        <v>94</v>
      </c>
      <c r="C17" s="24">
        <f>COUNTIF(C2:I13,"*Fluent*")/22</f>
        <v>0</v>
      </c>
    </row>
    <row r="18" spans="1:3" ht="15" thickBot="1">
      <c r="A18" s="4"/>
      <c r="B18" s="128" t="s">
        <v>95</v>
      </c>
      <c r="C18" s="25">
        <f>COUNTIF(C2:I13,"*Generalised*")/22</f>
        <v>0</v>
      </c>
    </row>
    <row r="19" spans="1:3">
      <c r="A19" s="4"/>
    </row>
    <row r="20" spans="1:3">
      <c r="A20" s="4"/>
    </row>
    <row r="21" spans="1:3">
      <c r="A21" s="4"/>
    </row>
    <row r="22" spans="1:3">
      <c r="A22" s="4"/>
    </row>
    <row r="23" spans="1:3">
      <c r="A23" s="4"/>
    </row>
    <row r="24" spans="1:3">
      <c r="A24" s="4"/>
    </row>
    <row r="25" spans="1:3">
      <c r="A25" s="4"/>
    </row>
  </sheetData>
  <sheetProtection algorithmName="SHA-512" hashValue="npwbqruuooaP05pgJG0AiXJdM7hPHDaPqtsVIVY0DIIYnuNixCI14xF9qkNUzN4Hz8HqirMtQEGxqNkgk828zA==" saltValue="LvzK/+58ic1UjoOI7cf9gw==" spinCount="100000" sheet="1" scenarios="1"/>
  <dataConsolidate/>
  <mergeCells count="36">
    <mergeCell ref="A1:A13"/>
    <mergeCell ref="C7:D7"/>
    <mergeCell ref="E7:F7"/>
    <mergeCell ref="H7:I7"/>
    <mergeCell ref="H11:I11"/>
    <mergeCell ref="H12:I12"/>
    <mergeCell ref="H13:I13"/>
    <mergeCell ref="B1:I1"/>
    <mergeCell ref="H2:I2"/>
    <mergeCell ref="F2:G2"/>
    <mergeCell ref="F3:G3"/>
    <mergeCell ref="H3:I3"/>
    <mergeCell ref="B2:B4"/>
    <mergeCell ref="B5:B7"/>
    <mergeCell ref="E6:F6"/>
    <mergeCell ref="B8:B10"/>
    <mergeCell ref="K11:M11"/>
    <mergeCell ref="B11:B13"/>
    <mergeCell ref="C5:D5"/>
    <mergeCell ref="E5:F5"/>
    <mergeCell ref="H5:I5"/>
    <mergeCell ref="K3:L3"/>
    <mergeCell ref="H4:I4"/>
    <mergeCell ref="F4:G4"/>
    <mergeCell ref="H6:I6"/>
    <mergeCell ref="C6:D6"/>
    <mergeCell ref="G16:H16"/>
    <mergeCell ref="I16:J16"/>
    <mergeCell ref="K16:L16"/>
    <mergeCell ref="K12:M12"/>
    <mergeCell ref="G15:H15"/>
    <mergeCell ref="I15:J15"/>
    <mergeCell ref="K15:L15"/>
    <mergeCell ref="G14:H14"/>
    <mergeCell ref="I14:J14"/>
    <mergeCell ref="K14:L14"/>
  </mergeCells>
  <conditionalFormatting sqref="C5">
    <cfRule type="containsText" dxfId="63" priority="48" operator="containsText" text="Generalised">
      <formula>NOT(ISERROR(SEARCH("Generalised",C5)))</formula>
    </cfRule>
    <cfRule type="containsText" dxfId="62" priority="49" operator="containsText" text="Fluent">
      <formula>NOT(ISERROR(SEARCH("Fluent",C5)))</formula>
    </cfRule>
    <cfRule type="containsText" dxfId="61" priority="50" operator="containsText" text="Acquiring">
      <formula>NOT(ISERROR(SEARCH("Acquiring",C5)))</formula>
    </cfRule>
  </conditionalFormatting>
  <conditionalFormatting sqref="C2:F2">
    <cfRule type="containsText" dxfId="60" priority="54" operator="containsText" text="Generalised">
      <formula>NOT(ISERROR(SEARCH("Generalised",C2)))</formula>
    </cfRule>
    <cfRule type="containsText" dxfId="59" priority="55" operator="containsText" text="Fluent">
      <formula>NOT(ISERROR(SEARCH("Fluent",C2)))</formula>
    </cfRule>
    <cfRule type="containsText" dxfId="58" priority="56" operator="containsText" text="Acquiring">
      <formula>NOT(ISERROR(SEARCH("Acquiring",C2)))</formula>
    </cfRule>
  </conditionalFormatting>
  <conditionalFormatting sqref="C11:H11 J11:M11">
    <cfRule type="containsText" dxfId="57" priority="8" operator="containsText" text="Acquiring">
      <formula>NOT(ISERROR(SEARCH("Acquiring",C11)))</formula>
    </cfRule>
    <cfRule type="containsText" dxfId="56" priority="9" operator="containsText" text="Generalised">
      <formula>NOT(ISERROR(SEARCH("Generalised",C11)))</formula>
    </cfRule>
    <cfRule type="containsText" dxfId="55" priority="10" operator="containsText" text="Fluent">
      <formula>NOT(ISERROR(SEARCH("Fluent",C11)))</formula>
    </cfRule>
  </conditionalFormatting>
  <conditionalFormatting sqref="C8:M8">
    <cfRule type="containsText" dxfId="54" priority="2" operator="containsText" text="Generalised">
      <formula>NOT(ISERROR(SEARCH("Generalised",C8)))</formula>
    </cfRule>
    <cfRule type="containsText" dxfId="53" priority="3" operator="containsText" text="Fluent">
      <formula>NOT(ISERROR(SEARCH("Fluent",C8)))</formula>
    </cfRule>
    <cfRule type="containsText" dxfId="52" priority="4" operator="containsText" text="Acquiring">
      <formula>NOT(ISERROR(SEARCH("Acquiring",C8)))</formula>
    </cfRule>
  </conditionalFormatting>
  <conditionalFormatting sqref="C14:M14">
    <cfRule type="containsText" dxfId="51" priority="5" operator="containsText" text="Generalised">
      <formula>NOT(ISERROR(SEARCH("Generalised",C14)))</formula>
    </cfRule>
    <cfRule type="containsText" dxfId="50" priority="6" operator="containsText" text="Fluent">
      <formula>NOT(ISERROR(SEARCH("Fluent",C14)))</formula>
    </cfRule>
    <cfRule type="containsText" dxfId="49" priority="7" operator="containsText" text="Acquiring">
      <formula>NOT(ISERROR(SEARCH("Acquiring",C14)))</formula>
    </cfRule>
  </conditionalFormatting>
  <conditionalFormatting sqref="E5">
    <cfRule type="containsText" dxfId="48" priority="42" operator="containsText" text="Fluent">
      <formula>NOT(ISERROR(SEARCH("Fluent",E5)))</formula>
    </cfRule>
    <cfRule type="containsText" dxfId="47" priority="43" operator="containsText" text="Generalised">
      <formula>NOT(ISERROR(SEARCH("Generalised",E5)))</formula>
    </cfRule>
    <cfRule type="containsText" dxfId="46" priority="44" operator="containsText" text="Acquiring">
      <formula>NOT(ISERROR(SEARCH("Acquiring",E5)))</formula>
    </cfRule>
  </conditionalFormatting>
  <conditionalFormatting sqref="G5:H5">
    <cfRule type="containsText" dxfId="45" priority="33" operator="containsText" text="Generalised">
      <formula>NOT(ISERROR(SEARCH("Generalised",G5)))</formula>
    </cfRule>
    <cfRule type="containsText" dxfId="44" priority="34" operator="containsText" text="Fluent">
      <formula>NOT(ISERROR(SEARCH("Fluent",G5)))</formula>
    </cfRule>
    <cfRule type="containsText" dxfId="43" priority="35" operator="containsText" text="Acquiring">
      <formula>NOT(ISERROR(SEARCH("Acquiring",G5)))</formula>
    </cfRule>
  </conditionalFormatting>
  <conditionalFormatting sqref="H2 M2">
    <cfRule type="containsText" dxfId="42" priority="51" operator="containsText" text="Generalised">
      <formula>NOT(ISERROR(SEARCH("Generalised",H2)))</formula>
    </cfRule>
    <cfRule type="containsText" dxfId="41" priority="52" operator="containsText" text="Fluent">
      <formula>NOT(ISERROR(SEARCH("Fluent",H2)))</formula>
    </cfRule>
    <cfRule type="containsText" dxfId="40" priority="53" operator="containsText" text="Acquiring">
      <formula>NOT(ISERROR(SEARCH("Acquiring",H2)))</formula>
    </cfRule>
  </conditionalFormatting>
  <conditionalFormatting sqref="H11:I11">
    <cfRule type="containsText" dxfId="39" priority="1" operator="containsText" text="Generalising">
      <formula>NOT(ISERROR(SEARCH("Generalising",H11)))</formula>
    </cfRule>
  </conditionalFormatting>
  <conditionalFormatting sqref="J5:M5">
    <cfRule type="containsText" dxfId="38" priority="18" operator="containsText" text="Generalised">
      <formula>NOT(ISERROR(SEARCH("Generalised",J5)))</formula>
    </cfRule>
    <cfRule type="containsText" dxfId="37" priority="19" operator="containsText" text="Fluent">
      <formula>NOT(ISERROR(SEARCH("Fluent",J5)))</formula>
    </cfRule>
    <cfRule type="containsText" dxfId="36" priority="20" operator="containsText" text="Acquiring">
      <formula>NOT(ISERROR(SEARCH("Acquiring",J5)))</formula>
    </cfRule>
  </conditionalFormatting>
  <pageMargins left="0.7" right="0.7" top="0.75" bottom="0.75" header="0.3" footer="0.3"/>
  <pageSetup paperSize="9" scale="47" orientation="landscape"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32">
        <x14:dataValidation type="list" allowBlank="1" showInputMessage="1" showErrorMessage="1" xr:uid="{02293F92-B245-4AE8-9AF4-263265BA8E63}">
          <x14:formula1>
            <xm:f>'Listening and Talking INFO SHEE'!$M$22:$M$25</xm:f>
          </x14:formula1>
          <xm:sqref>M14</xm:sqref>
        </x14:dataValidation>
        <x14:dataValidation type="list" allowBlank="1" showInputMessage="1" showErrorMessage="1" xr:uid="{307A6BAD-5C54-4DF0-A640-A6BEAF0D7DC0}">
          <x14:formula1>
            <xm:f>'Listening and Talking INFO SHEE'!$K$22:$K$25</xm:f>
          </x14:formula1>
          <xm:sqref>K14:L14</xm:sqref>
        </x14:dataValidation>
        <x14:dataValidation type="list" allowBlank="1" showInputMessage="1" showErrorMessage="1" xr:uid="{6A85CC47-21B0-4944-AABC-BB33CD8E9BE7}">
          <x14:formula1>
            <xm:f>'Reading INFO SHEET'!$F$18:$F$21</xm:f>
          </x14:formula1>
          <xm:sqref>F11</xm:sqref>
        </x14:dataValidation>
        <x14:dataValidation type="list" allowBlank="1" showInputMessage="1" showErrorMessage="1" xr:uid="{B53B3B0E-10A0-430F-8991-6034075CCD35}">
          <x14:formula1>
            <xm:f>'Reading INFO SHEET'!$D$18:$D$21</xm:f>
          </x14:formula1>
          <xm:sqref>D11</xm:sqref>
        </x14:dataValidation>
        <x14:dataValidation type="list" allowBlank="1" showInputMessage="1" showErrorMessage="1" xr:uid="{5FC9C972-05C5-4503-8796-624F855BC672}">
          <x14:formula1>
            <xm:f>'Reading INFO SHEET'!$E$10:$E$13</xm:f>
          </x14:formula1>
          <xm:sqref>G5</xm:sqref>
        </x14:dataValidation>
        <x14:dataValidation type="list" allowBlank="1" showInputMessage="1" showErrorMessage="1" xr:uid="{30C4CA39-FA03-482D-935A-209E951E36ED}">
          <x14:formula1>
            <xm:f>'Listening and Talking INFO SHEE'!$N$1:$N$11</xm:f>
          </x14:formula1>
          <xm:sqref>C4:H4 C10:I10 J7:M7 C13:H13 C7 E7 G7:H7 M4</xm:sqref>
        </x14:dataValidation>
        <x14:dataValidation type="list" allowBlank="1" showInputMessage="1" showErrorMessage="1" xr:uid="{EBF67245-80F6-4E89-B7E7-DBC762A78E6E}">
          <x14:formula1>
            <xm:f>'Listening and Talking INFO SHEE'!$L$1:$L$7</xm:f>
          </x14:formula1>
          <xm:sqref>C3:H3 J3 C9:I9 C12:H12 J6:M6 C6 E6 G6:H6 M3</xm:sqref>
        </x14:dataValidation>
        <x14:dataValidation type="list" allowBlank="1" showInputMessage="1" showErrorMessage="1" xr:uid="{8030F1E1-F1AD-4BF5-BD1F-8117298FC751}">
          <x14:formula1>
            <xm:f>'Listening and Talking INFO SHEE'!$F$22:$F$25</xm:f>
          </x14:formula1>
          <xm:sqref>F14</xm:sqref>
        </x14:dataValidation>
        <x14:dataValidation type="list" allowBlank="1" showInputMessage="1" showErrorMessage="1" xr:uid="{55BCCBFF-DD2E-4F50-AC49-4DFC288D4C0F}">
          <x14:formula1>
            <xm:f>'Listening and Talking INFO SHEE'!$C$22:$C$25</xm:f>
          </x14:formula1>
          <xm:sqref>C14</xm:sqref>
        </x14:dataValidation>
        <x14:dataValidation type="list" allowBlank="1" showInputMessage="1" showErrorMessage="1" xr:uid="{E6CED3C9-8D61-4624-94FF-9B6A07EBD10C}">
          <x14:formula1>
            <xm:f>'Listening and Talking INFO SHEE'!$D$22:$D$25</xm:f>
          </x14:formula1>
          <xm:sqref>D14</xm:sqref>
        </x14:dataValidation>
        <x14:dataValidation type="list" allowBlank="1" showInputMessage="1" showErrorMessage="1" xr:uid="{55CF2D82-3A40-4BED-AEFC-CE3D9190FB96}">
          <x14:formula1>
            <xm:f>'Listening and Talking INFO SHEE'!$E$22:$E$25</xm:f>
          </x14:formula1>
          <xm:sqref>E14</xm:sqref>
        </x14:dataValidation>
        <x14:dataValidation type="list" allowBlank="1" showInputMessage="1" showErrorMessage="1" xr:uid="{7FE992F9-D5C0-4A97-9A4D-89F280A0E584}">
          <x14:formula1>
            <xm:f>'Listening and Talking INFO SHEE'!$G$22:$G$25</xm:f>
          </x14:formula1>
          <xm:sqref>G14:H14</xm:sqref>
        </x14:dataValidation>
        <x14:dataValidation type="list" allowBlank="1" showInputMessage="1" showErrorMessage="1" xr:uid="{B30FA3EA-6FE1-49FC-BB59-90B3311774CA}">
          <x14:formula1>
            <xm:f>'Listening and Talking INFO SHEE'!$I$22:$I$25</xm:f>
          </x14:formula1>
          <xm:sqref>I14:J14</xm:sqref>
        </x14:dataValidation>
        <x14:dataValidation type="list" allowBlank="1" showInputMessage="1" showErrorMessage="1" xr:uid="{0B2561FA-8792-4E93-A778-FB403E729D64}">
          <x14:formula1>
            <xm:f>'Reading INFO SHEET'!$C$2:$C$5</xm:f>
          </x14:formula1>
          <xm:sqref>C2</xm:sqref>
        </x14:dataValidation>
        <x14:dataValidation type="list" allowBlank="1" showInputMessage="1" showErrorMessage="1" xr:uid="{B0A28B97-A0DB-4743-81FC-603936B8D3BF}">
          <x14:formula1>
            <xm:f>'Reading INFO SHEET'!$D$2:$D$5</xm:f>
          </x14:formula1>
          <xm:sqref>D2</xm:sqref>
        </x14:dataValidation>
        <x14:dataValidation type="list" allowBlank="1" showInputMessage="1" showErrorMessage="1" xr:uid="{97F32B30-8905-4049-B665-0CF7974E1496}">
          <x14:formula1>
            <xm:f>'Reading INFO SHEET'!$E$2:$E$5</xm:f>
          </x14:formula1>
          <xm:sqref>E2</xm:sqref>
        </x14:dataValidation>
        <x14:dataValidation type="list" allowBlank="1" showInputMessage="1" showErrorMessage="1" xr:uid="{8E96430F-12A7-44A7-89DD-1E57B6642AAE}">
          <x14:formula1>
            <xm:f>'Reading INFO SHEET'!$F$2:$F$5</xm:f>
          </x14:formula1>
          <xm:sqref>F2</xm:sqref>
        </x14:dataValidation>
        <x14:dataValidation type="list" allowBlank="1" showInputMessage="1" showErrorMessage="1" xr:uid="{B613830C-715C-479E-8775-0D1E2429936E}">
          <x14:formula1>
            <xm:f>'Reading INFO SHEET'!$G$2:$G$5</xm:f>
          </x14:formula1>
          <xm:sqref>H2 M2</xm:sqref>
        </x14:dataValidation>
        <x14:dataValidation type="list" allowBlank="1" showInputMessage="1" showErrorMessage="1" xr:uid="{3B66B624-7E04-4F53-9961-953909EA0555}">
          <x14:formula1>
            <xm:f>'Reading INFO SHEET'!$C$10:$C$13</xm:f>
          </x14:formula1>
          <xm:sqref>C5:D5</xm:sqref>
        </x14:dataValidation>
        <x14:dataValidation type="list" allowBlank="1" showInputMessage="1" showErrorMessage="1" xr:uid="{9788771A-1DDF-4D57-A28F-E9B2864323AF}">
          <x14:formula1>
            <xm:f>'Reading INFO SHEET'!$D$10:$D$13</xm:f>
          </x14:formula1>
          <xm:sqref>E5:F5</xm:sqref>
        </x14:dataValidation>
        <x14:dataValidation type="list" allowBlank="1" showInputMessage="1" showErrorMessage="1" xr:uid="{5EB1A380-93EE-4E0F-93A7-B14727DAB928}">
          <x14:formula1>
            <xm:f>'Reading INFO SHEET'!$F$10:$F$13</xm:f>
          </x14:formula1>
          <xm:sqref>H5:I5</xm:sqref>
        </x14:dataValidation>
        <x14:dataValidation type="list" allowBlank="1" showInputMessage="1" showErrorMessage="1" xr:uid="{3E252763-6271-48EE-8955-3D7F4986D989}">
          <x14:formula1>
            <xm:f>'Reading INFO SHEET'!$C$18:$C$21</xm:f>
          </x14:formula1>
          <xm:sqref>C11</xm:sqref>
        </x14:dataValidation>
        <x14:dataValidation type="list" allowBlank="1" showInputMessage="1" showErrorMessage="1" xr:uid="{8578E88A-1A8D-4EDF-A820-DB21E86CE0C1}">
          <x14:formula1>
            <xm:f>'Reading INFO SHEET'!$C$14:$C$17</xm:f>
          </x14:formula1>
          <xm:sqref>C8</xm:sqref>
        </x14:dataValidation>
        <x14:dataValidation type="list" allowBlank="1" showInputMessage="1" showErrorMessage="1" xr:uid="{F3FA4E9C-7B86-445C-884D-5DA96FBD4F6A}">
          <x14:formula1>
            <xm:f>'Reading INFO SHEET'!$D$14:$D$17</xm:f>
          </x14:formula1>
          <xm:sqref>D8</xm:sqref>
        </x14:dataValidation>
        <x14:dataValidation type="list" allowBlank="1" showInputMessage="1" showErrorMessage="1" xr:uid="{FDCA99F8-47CD-4E7A-A182-6894FD1A5D7C}">
          <x14:formula1>
            <xm:f>'Reading INFO SHEET'!$E$14:$E$17</xm:f>
          </x14:formula1>
          <xm:sqref>E8</xm:sqref>
        </x14:dataValidation>
        <x14:dataValidation type="list" allowBlank="1" showInputMessage="1" showErrorMessage="1" xr:uid="{522F9EAE-65CD-4D25-8C59-9612BE880907}">
          <x14:formula1>
            <xm:f>'Reading INFO SHEET'!$F$14:$F$17</xm:f>
          </x14:formula1>
          <xm:sqref>F8</xm:sqref>
        </x14:dataValidation>
        <x14:dataValidation type="list" allowBlank="1" showInputMessage="1" showErrorMessage="1" xr:uid="{B83CB108-AA74-48F9-958E-3F9C9E4E2E9D}">
          <x14:formula1>
            <xm:f>'Reading INFO SHEET'!$H$14:$H$17</xm:f>
          </x14:formula1>
          <xm:sqref>H8</xm:sqref>
        </x14:dataValidation>
        <x14:dataValidation type="list" allowBlank="1" showInputMessage="1" showErrorMessage="1" xr:uid="{5248D635-E922-4E25-849F-30D9C3A95B08}">
          <x14:formula1>
            <xm:f>'Reading INFO SHEET'!$I$14:$I$17</xm:f>
          </x14:formula1>
          <xm:sqref>I8</xm:sqref>
        </x14:dataValidation>
        <x14:dataValidation type="list" allowBlank="1" showInputMessage="1" showErrorMessage="1" xr:uid="{E1EFB79E-243A-454F-A568-00BF7A924FED}">
          <x14:formula1>
            <xm:f>'Reading INFO SHEET'!$G$14:$G$17</xm:f>
          </x14:formula1>
          <xm:sqref>G8</xm:sqref>
        </x14:dataValidation>
        <x14:dataValidation type="list" allowBlank="1" showInputMessage="1" showErrorMessage="1" xr:uid="{BF4FDCA0-8241-421F-8885-3EAEEFC905B7}">
          <x14:formula1>
            <xm:f>'Reading INFO SHEET'!$E$18:$E$21</xm:f>
          </x14:formula1>
          <xm:sqref>E11</xm:sqref>
        </x14:dataValidation>
        <x14:dataValidation type="list" allowBlank="1" showInputMessage="1" showErrorMessage="1" xr:uid="{D0A5E5E0-001D-4316-9BDB-D5C7CF0ADCAC}">
          <x14:formula1>
            <xm:f>'Reading INFO SHEET'!$G$18:$G$21</xm:f>
          </x14:formula1>
          <xm:sqref>G11</xm:sqref>
        </x14:dataValidation>
        <x14:dataValidation type="list" allowBlank="1" showInputMessage="1" showErrorMessage="1" xr:uid="{6824C94B-EA12-4938-AD0E-FCCCE86BBE20}">
          <x14:formula1>
            <xm:f>'Reading INFO SHEET'!$H$18:$H$21</xm:f>
          </x14:formula1>
          <xm:sqref>H11:I11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5248-1725-49F2-A56A-2672A884FE6A}">
  <sheetPr>
    <pageSetUpPr autoPageBreaks="0"/>
  </sheetPr>
  <dimension ref="A1:O26"/>
  <sheetViews>
    <sheetView zoomScale="70" zoomScaleNormal="70" zoomScaleSheetLayoutView="100" workbookViewId="0">
      <selection activeCell="D21" sqref="D21"/>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27" max="27" width="7.54296875" customWidth="1"/>
  </cols>
  <sheetData>
    <row r="1" spans="1:14" ht="23.25" customHeight="1" thickTop="1">
      <c r="A1" s="301" t="s">
        <v>694</v>
      </c>
      <c r="B1" s="302"/>
      <c r="C1" s="302"/>
      <c r="D1" s="302"/>
      <c r="E1" s="302"/>
      <c r="F1" s="302"/>
      <c r="G1" s="302"/>
      <c r="H1" s="302"/>
      <c r="I1" s="303"/>
      <c r="L1" s="27" t="s">
        <v>21</v>
      </c>
      <c r="N1" s="29" t="s">
        <v>13</v>
      </c>
    </row>
    <row r="2" spans="1:14" ht="120" customHeight="1">
      <c r="A2" s="304" t="s">
        <v>667</v>
      </c>
      <c r="B2" s="242"/>
      <c r="C2" s="40" t="s">
        <v>669</v>
      </c>
      <c r="D2" s="2" t="s">
        <v>670</v>
      </c>
      <c r="E2" s="32" t="s">
        <v>671</v>
      </c>
      <c r="F2" s="32" t="s">
        <v>672</v>
      </c>
      <c r="G2" s="2" t="s">
        <v>673</v>
      </c>
      <c r="H2" s="15"/>
      <c r="I2" s="9"/>
      <c r="L2" s="26" t="s">
        <v>105</v>
      </c>
      <c r="N2" s="2" t="s">
        <v>106</v>
      </c>
    </row>
    <row r="3" spans="1:14" ht="120" customHeight="1">
      <c r="A3" s="305"/>
      <c r="B3" s="242"/>
      <c r="C3" s="2" t="s">
        <v>695</v>
      </c>
      <c r="D3" s="2" t="s">
        <v>696</v>
      </c>
      <c r="E3" s="2" t="s">
        <v>697</v>
      </c>
      <c r="F3" s="6" t="s">
        <v>698</v>
      </c>
      <c r="G3" s="2" t="s">
        <v>699</v>
      </c>
      <c r="H3" s="15"/>
      <c r="I3" s="9"/>
      <c r="L3" s="26" t="s">
        <v>116</v>
      </c>
      <c r="N3" s="2" t="s">
        <v>117</v>
      </c>
    </row>
    <row r="4" spans="1:14" ht="120" customHeight="1">
      <c r="A4" s="305"/>
      <c r="B4" s="242"/>
      <c r="C4" s="2" t="s">
        <v>700</v>
      </c>
      <c r="D4" s="2" t="s">
        <v>701</v>
      </c>
      <c r="E4" s="2" t="s">
        <v>702</v>
      </c>
      <c r="F4" s="6" t="s">
        <v>703</v>
      </c>
      <c r="G4" s="2" t="s">
        <v>704</v>
      </c>
      <c r="H4" s="15"/>
      <c r="I4" s="9"/>
      <c r="L4" s="26" t="s">
        <v>127</v>
      </c>
      <c r="N4" s="2" t="s">
        <v>128</v>
      </c>
    </row>
    <row r="5" spans="1:14" ht="120" customHeight="1">
      <c r="A5" s="305"/>
      <c r="B5" s="242"/>
      <c r="C5" s="2" t="s">
        <v>705</v>
      </c>
      <c r="D5" s="2" t="s">
        <v>706</v>
      </c>
      <c r="E5" s="2" t="s">
        <v>707</v>
      </c>
      <c r="F5" s="6" t="s">
        <v>708</v>
      </c>
      <c r="G5" s="2" t="s">
        <v>709</v>
      </c>
      <c r="H5" s="15"/>
      <c r="I5" s="9"/>
      <c r="L5" s="26" t="s">
        <v>129</v>
      </c>
      <c r="N5" s="2" t="s">
        <v>130</v>
      </c>
    </row>
    <row r="6" spans="1:14" ht="120" customHeight="1">
      <c r="A6" s="305"/>
      <c r="B6" s="242"/>
      <c r="C6" s="6"/>
      <c r="D6" s="6"/>
      <c r="E6" s="6"/>
      <c r="F6" s="6"/>
      <c r="G6" s="7"/>
      <c r="H6" s="6"/>
      <c r="I6" s="9"/>
      <c r="L6" s="26" t="s">
        <v>131</v>
      </c>
      <c r="N6" s="2" t="s">
        <v>132</v>
      </c>
    </row>
    <row r="7" spans="1:14" ht="120" customHeight="1">
      <c r="A7" s="305"/>
      <c r="B7" s="5"/>
      <c r="C7" s="6"/>
      <c r="D7" s="6"/>
      <c r="E7" s="6"/>
      <c r="F7" s="6"/>
      <c r="G7" s="7"/>
      <c r="H7" s="6"/>
      <c r="I7" s="9"/>
      <c r="L7" s="26" t="s">
        <v>139</v>
      </c>
      <c r="N7" s="2" t="s">
        <v>140</v>
      </c>
    </row>
    <row r="8" spans="1:14" ht="120" customHeight="1">
      <c r="A8" s="305"/>
      <c r="B8" s="5"/>
      <c r="C8" s="6"/>
      <c r="D8" s="6"/>
      <c r="E8" s="6"/>
      <c r="F8" s="6"/>
      <c r="G8" s="7"/>
      <c r="H8" s="6"/>
      <c r="I8" s="9"/>
      <c r="N8" s="2" t="s">
        <v>147</v>
      </c>
    </row>
    <row r="9" spans="1:14" ht="120" customHeight="1">
      <c r="A9" s="305"/>
      <c r="B9" s="5"/>
      <c r="C9" s="6"/>
      <c r="D9" s="6"/>
      <c r="E9" s="6"/>
      <c r="F9" s="6"/>
      <c r="G9" s="7"/>
      <c r="H9" s="6"/>
      <c r="I9" s="9"/>
      <c r="N9" s="2" t="s">
        <v>154</v>
      </c>
    </row>
    <row r="10" spans="1:14" ht="120" customHeight="1">
      <c r="A10" s="305"/>
      <c r="B10" s="8" t="s">
        <v>710</v>
      </c>
      <c r="C10" s="49" t="s">
        <v>675</v>
      </c>
      <c r="D10" s="49" t="s">
        <v>676</v>
      </c>
      <c r="E10" s="36" t="s">
        <v>677</v>
      </c>
      <c r="F10" s="49" t="s">
        <v>678</v>
      </c>
      <c r="I10" s="50"/>
      <c r="J10" s="28"/>
      <c r="K10" s="28"/>
      <c r="L10" s="28"/>
      <c r="M10" s="28"/>
      <c r="N10" s="2" t="s">
        <v>155</v>
      </c>
    </row>
    <row r="11" spans="1:14" ht="120" customHeight="1">
      <c r="A11" s="305"/>
      <c r="B11" s="8"/>
      <c r="C11" s="28" t="s">
        <v>711</v>
      </c>
      <c r="D11" s="28" t="s">
        <v>712</v>
      </c>
      <c r="E11" s="28" t="s">
        <v>713</v>
      </c>
      <c r="F11" s="28" t="s">
        <v>714</v>
      </c>
      <c r="G11" s="28"/>
      <c r="H11" s="28"/>
      <c r="I11" s="28"/>
      <c r="J11" s="28"/>
      <c r="K11" s="28"/>
      <c r="L11" s="28"/>
      <c r="M11" s="28"/>
      <c r="N11" s="2" t="s">
        <v>156</v>
      </c>
    </row>
    <row r="12" spans="1:14" ht="120" customHeight="1">
      <c r="A12" s="305"/>
      <c r="B12" s="8"/>
      <c r="C12" s="28" t="s">
        <v>715</v>
      </c>
      <c r="D12" s="28" t="s">
        <v>716</v>
      </c>
      <c r="E12" s="28" t="s">
        <v>717</v>
      </c>
      <c r="F12" s="28" t="s">
        <v>718</v>
      </c>
      <c r="G12" s="28"/>
      <c r="H12" s="28"/>
      <c r="I12" s="28"/>
      <c r="J12" s="28"/>
      <c r="K12" s="28"/>
      <c r="L12" s="28"/>
      <c r="M12" s="28"/>
    </row>
    <row r="13" spans="1:14" ht="120" customHeight="1">
      <c r="A13" s="305"/>
      <c r="B13" s="8"/>
      <c r="C13" s="28" t="s">
        <v>719</v>
      </c>
      <c r="D13" s="28" t="s">
        <v>720</v>
      </c>
      <c r="E13" s="28" t="s">
        <v>721</v>
      </c>
      <c r="F13" s="28" t="s">
        <v>722</v>
      </c>
      <c r="G13" s="28"/>
      <c r="H13" s="28"/>
      <c r="I13" s="28"/>
      <c r="J13" s="28"/>
      <c r="K13" s="28"/>
      <c r="L13" s="28"/>
      <c r="M13" s="28"/>
    </row>
    <row r="14" spans="1:14" ht="120" customHeight="1">
      <c r="A14" s="305"/>
      <c r="B14" s="8" t="s">
        <v>723</v>
      </c>
      <c r="C14" s="41" t="s">
        <v>680</v>
      </c>
      <c r="D14" s="36" t="s">
        <v>681</v>
      </c>
      <c r="E14" s="36" t="s">
        <v>682</v>
      </c>
      <c r="F14" s="47" t="s">
        <v>683</v>
      </c>
      <c r="G14" s="36" t="s">
        <v>684</v>
      </c>
      <c r="H14" s="36" t="s">
        <v>685</v>
      </c>
      <c r="I14" s="36" t="s">
        <v>686</v>
      </c>
    </row>
    <row r="15" spans="1:14" ht="120" customHeight="1">
      <c r="A15" s="305"/>
      <c r="B15" s="8"/>
      <c r="C15" s="28" t="s">
        <v>724</v>
      </c>
      <c r="D15" s="28" t="s">
        <v>725</v>
      </c>
      <c r="E15" s="36" t="s">
        <v>726</v>
      </c>
      <c r="F15" s="47" t="s">
        <v>727</v>
      </c>
      <c r="G15" s="36" t="s">
        <v>728</v>
      </c>
      <c r="H15" s="36" t="s">
        <v>729</v>
      </c>
      <c r="I15" s="36" t="s">
        <v>730</v>
      </c>
    </row>
    <row r="16" spans="1:14" ht="120" customHeight="1">
      <c r="A16" s="305"/>
      <c r="B16" s="8"/>
      <c r="C16" s="28" t="s">
        <v>731</v>
      </c>
      <c r="D16" s="28" t="s">
        <v>732</v>
      </c>
      <c r="E16" s="36" t="s">
        <v>733</v>
      </c>
      <c r="F16" s="47" t="s">
        <v>734</v>
      </c>
      <c r="G16" s="36" t="s">
        <v>735</v>
      </c>
      <c r="H16" s="36" t="s">
        <v>736</v>
      </c>
      <c r="I16" s="36" t="s">
        <v>737</v>
      </c>
    </row>
    <row r="17" spans="1:15" ht="120" customHeight="1">
      <c r="A17" s="305"/>
      <c r="B17" s="8"/>
      <c r="C17" s="28" t="s">
        <v>738</v>
      </c>
      <c r="D17" s="28" t="s">
        <v>739</v>
      </c>
      <c r="E17" s="36" t="s">
        <v>740</v>
      </c>
      <c r="F17" s="47" t="s">
        <v>741</v>
      </c>
      <c r="G17" s="36" t="s">
        <v>742</v>
      </c>
      <c r="H17" s="36" t="s">
        <v>743</v>
      </c>
      <c r="I17" s="36" t="s">
        <v>744</v>
      </c>
    </row>
    <row r="18" spans="1:15" ht="120" customHeight="1">
      <c r="A18" s="305"/>
      <c r="B18" s="8"/>
      <c r="C18" s="37" t="s">
        <v>688</v>
      </c>
      <c r="D18" s="38" t="s">
        <v>689</v>
      </c>
      <c r="E18" s="39" t="s">
        <v>690</v>
      </c>
      <c r="F18" s="38" t="s">
        <v>691</v>
      </c>
      <c r="G18" s="39" t="s">
        <v>692</v>
      </c>
      <c r="H18" s="42" t="s">
        <v>693</v>
      </c>
      <c r="I18" s="42"/>
      <c r="J18" s="35"/>
      <c r="K18" s="32"/>
      <c r="L18" s="32"/>
      <c r="M18" s="32"/>
      <c r="O18" s="7"/>
    </row>
    <row r="19" spans="1:15" ht="120" customHeight="1">
      <c r="A19" s="305"/>
      <c r="B19" s="12"/>
      <c r="C19" s="35" t="s">
        <v>745</v>
      </c>
      <c r="D19" s="38" t="s">
        <v>746</v>
      </c>
      <c r="E19" s="33" t="s">
        <v>747</v>
      </c>
      <c r="F19" s="13" t="s">
        <v>748</v>
      </c>
      <c r="G19" s="33" t="s">
        <v>749</v>
      </c>
      <c r="H19" s="42" t="s">
        <v>750</v>
      </c>
      <c r="I19" s="33"/>
      <c r="K19" s="32"/>
      <c r="O19" s="14"/>
    </row>
    <row r="20" spans="1:15" ht="120" customHeight="1">
      <c r="A20" s="305"/>
      <c r="B20" s="12"/>
      <c r="C20" s="35" t="s">
        <v>751</v>
      </c>
      <c r="D20" s="38" t="s">
        <v>752</v>
      </c>
      <c r="E20" s="33" t="s">
        <v>753</v>
      </c>
      <c r="F20" s="13" t="s">
        <v>754</v>
      </c>
      <c r="G20" s="33" t="s">
        <v>755</v>
      </c>
      <c r="H20" s="42" t="s">
        <v>756</v>
      </c>
      <c r="I20" s="33"/>
      <c r="K20" s="32"/>
      <c r="O20" s="14"/>
    </row>
    <row r="21" spans="1:15" ht="120" customHeight="1">
      <c r="A21" s="305"/>
      <c r="B21" s="12"/>
      <c r="C21" s="35" t="s">
        <v>757</v>
      </c>
      <c r="D21" s="38" t="s">
        <v>758</v>
      </c>
      <c r="E21" s="33" t="s">
        <v>759</v>
      </c>
      <c r="F21" s="13" t="s">
        <v>760</v>
      </c>
      <c r="G21" s="33" t="s">
        <v>761</v>
      </c>
      <c r="H21" s="42" t="s">
        <v>762</v>
      </c>
      <c r="I21" s="33"/>
      <c r="K21" s="32"/>
      <c r="O21" s="14"/>
    </row>
    <row r="22" spans="1:15" ht="120" customHeight="1" thickBot="1">
      <c r="A22" s="306"/>
      <c r="B22" s="10"/>
      <c r="C22" s="28"/>
      <c r="D22" s="28"/>
      <c r="E22" s="28"/>
      <c r="F22" s="28"/>
      <c r="G22" s="32"/>
      <c r="H22" s="32"/>
      <c r="I22" s="31"/>
      <c r="J22" s="31"/>
      <c r="K22" s="31"/>
      <c r="L22" s="31"/>
      <c r="M22" s="28"/>
    </row>
    <row r="23" spans="1:15" ht="15.5" thickTop="1" thickBot="1">
      <c r="C23" s="28"/>
      <c r="D23" s="28"/>
      <c r="E23" s="28"/>
      <c r="F23" s="28"/>
      <c r="G23" s="32"/>
      <c r="H23" s="11"/>
      <c r="I23" s="31"/>
      <c r="K23" s="31"/>
      <c r="M23" s="28"/>
    </row>
    <row r="24" spans="1:15" ht="15.5" thickTop="1" thickBot="1">
      <c r="C24" s="28"/>
      <c r="D24" s="28"/>
      <c r="E24" s="28"/>
      <c r="F24" s="28"/>
      <c r="G24" s="32"/>
      <c r="H24" s="11"/>
      <c r="I24" s="31"/>
      <c r="K24" s="31"/>
      <c r="M24" s="28"/>
    </row>
    <row r="25" spans="1:15" ht="15.5" thickTop="1" thickBot="1">
      <c r="C25" s="28"/>
      <c r="D25" s="28"/>
      <c r="E25" s="28"/>
      <c r="F25" s="28"/>
      <c r="G25" s="32"/>
      <c r="H25" s="11"/>
      <c r="I25" s="31"/>
      <c r="K25" s="31"/>
      <c r="M25" s="28"/>
    </row>
    <row r="26" spans="1:15" ht="15" thickTop="1">
      <c r="B26" s="7"/>
    </row>
  </sheetData>
  <sheetProtection algorithmName="SHA-512" hashValue="eHHmIJbu/PczkgCZ0BzBClVPEgX5nIoO1Y7WYjrQ/fhd3i/5/fN2SDxzsvz8DrzC1inRwIbP1MFw+iJbb+7TNQ==" saltValue="ZRKNYbpbNSN8bjUjtG8VJg==" spinCount="100000" sheet="1" selectLockedCells="1" selectUnlockedCells="1"/>
  <mergeCells count="3">
    <mergeCell ref="A1:I1"/>
    <mergeCell ref="A2:A22"/>
    <mergeCell ref="B2:B6"/>
  </mergeCells>
  <conditionalFormatting sqref="C14:E14 E15:E17">
    <cfRule type="containsText" dxfId="35" priority="4" operator="containsText" text="Generalised">
      <formula>NOT(ISERROR(SEARCH("Generalised",C14)))</formula>
    </cfRule>
    <cfRule type="containsText" dxfId="34" priority="5" operator="containsText" text="Fluent">
      <formula>NOT(ISERROR(SEARCH("Fluent",C14)))</formula>
    </cfRule>
    <cfRule type="containsText" dxfId="33" priority="6" operator="containsText" text="Acquiring">
      <formula>NOT(ISERROR(SEARCH("Acquiring",C14)))</formula>
    </cfRule>
  </conditionalFormatting>
  <conditionalFormatting sqref="C10:F10">
    <cfRule type="containsText" dxfId="32" priority="29" operator="containsText" text="Generalised">
      <formula>NOT(ISERROR(SEARCH("Generalised",C10)))</formula>
    </cfRule>
    <cfRule type="containsText" dxfId="31" priority="30" operator="containsText" text="Fluent">
      <formula>NOT(ISERROR(SEARCH("Fluent",C10)))</formula>
    </cfRule>
    <cfRule type="containsText" dxfId="30" priority="31" operator="containsText" text="Acquiring">
      <formula>NOT(ISERROR(SEARCH("Acquiring",C10)))</formula>
    </cfRule>
  </conditionalFormatting>
  <conditionalFormatting sqref="C18:H18">
    <cfRule type="containsText" dxfId="29" priority="25" operator="containsText" text="Acquiring">
      <formula>NOT(ISERROR(SEARCH("Acquiring",C18)))</formula>
    </cfRule>
    <cfRule type="containsText" dxfId="28" priority="26" operator="containsText" text="Generalised">
      <formula>NOT(ISERROR(SEARCH("Generalised",C18)))</formula>
    </cfRule>
    <cfRule type="containsText" dxfId="27" priority="27" operator="containsText" text="Fluent">
      <formula>NOT(ISERROR(SEARCH("Fluent",C18)))</formula>
    </cfRule>
  </conditionalFormatting>
  <conditionalFormatting sqref="D19:D21">
    <cfRule type="containsText" dxfId="26" priority="16" operator="containsText" text="Generalised">
      <formula>NOT(ISERROR(SEARCH("Generalised",D19)))</formula>
    </cfRule>
    <cfRule type="containsText" dxfId="25" priority="17" operator="containsText" text="Fluent">
      <formula>NOT(ISERROR(SEARCH("Fluent",D19)))</formula>
    </cfRule>
    <cfRule type="containsText" dxfId="24" priority="18" operator="containsText" text="Acquiring">
      <formula>NOT(ISERROR(SEARCH("Acquiring",D19)))</formula>
    </cfRule>
  </conditionalFormatting>
  <conditionalFormatting sqref="E2:F2">
    <cfRule type="containsText" dxfId="23" priority="41" operator="containsText" text="Generalised">
      <formula>NOT(ISERROR(SEARCH("Generalised",E2)))</formula>
    </cfRule>
    <cfRule type="containsText" dxfId="22" priority="42" operator="containsText" text="Fluent">
      <formula>NOT(ISERROR(SEARCH("Fluent",E2)))</formula>
    </cfRule>
    <cfRule type="containsText" dxfId="21" priority="43" operator="containsText" text="Acquiring">
      <formula>NOT(ISERROR(SEARCH("Acquiring",E2)))</formula>
    </cfRule>
  </conditionalFormatting>
  <conditionalFormatting sqref="G14:I17">
    <cfRule type="containsText" dxfId="20" priority="1" operator="containsText" text="Generalised">
      <formula>NOT(ISERROR(SEARCH("Generalised",G14)))</formula>
    </cfRule>
    <cfRule type="containsText" dxfId="19" priority="2" operator="containsText" text="Fluent">
      <formula>NOT(ISERROR(SEARCH("Fluent",G14)))</formula>
    </cfRule>
    <cfRule type="containsText" dxfId="18" priority="3" operator="containsText" text="Acquiring">
      <formula>NOT(ISERROR(SEARCH("Acquiring",G14)))</formula>
    </cfRule>
  </conditionalFormatting>
  <conditionalFormatting sqref="H19:H21">
    <cfRule type="containsText" dxfId="17" priority="7" operator="containsText" text="Acquiring">
      <formula>NOT(ISERROR(SEARCH("Acquiring",H19)))</formula>
    </cfRule>
    <cfRule type="containsText" dxfId="16" priority="8" operator="containsText" text="Generalised">
      <formula>NOT(ISERROR(SEARCH("Generalised",H19)))</formula>
    </cfRule>
    <cfRule type="containsText" dxfId="15" priority="9" operator="containsText" text="Fluent">
      <formula>NOT(ISERROR(SEARCH("Fluent",H19)))</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F9E8-E5B7-43CF-ADD2-E563D82E3A6C}">
  <sheetPr codeName="Sheet1">
    <tabColor rgb="FFFF0000"/>
    <pageSetUpPr autoPageBreaks="0" fitToPage="1"/>
  </sheetPr>
  <dimension ref="A1:N25"/>
  <sheetViews>
    <sheetView topLeftCell="B1" zoomScale="60" zoomScaleNormal="60" workbookViewId="0">
      <selection activeCell="D30" sqref="D30"/>
    </sheetView>
  </sheetViews>
  <sheetFormatPr defaultRowHeight="14.5"/>
  <cols>
    <col min="1" max="1" width="7.54296875" customWidth="1"/>
    <col min="2" max="2" width="15.81640625" customWidth="1"/>
    <col min="3" max="3" width="26.7265625" customWidth="1"/>
    <col min="4" max="4" width="20.453125" customWidth="1"/>
    <col min="5" max="5" width="23.7265625" customWidth="1"/>
    <col min="6" max="6" width="23.26953125" customWidth="1"/>
    <col min="7" max="7" width="22.81640625" customWidth="1"/>
    <col min="8" max="8" width="20.26953125" customWidth="1"/>
    <col min="9" max="9" width="24.453125" customWidth="1"/>
    <col min="10" max="10" width="20.81640625" customWidth="1"/>
    <col min="11" max="11" width="22.26953125" customWidth="1"/>
    <col min="12" max="12" width="22.453125" customWidth="1"/>
    <col min="13" max="13" width="21.54296875" customWidth="1"/>
  </cols>
  <sheetData>
    <row r="1" spans="1:14" ht="33" customHeight="1">
      <c r="A1" s="313" t="s">
        <v>763</v>
      </c>
      <c r="B1" s="323" t="s">
        <v>335</v>
      </c>
      <c r="C1" s="324"/>
      <c r="D1" s="324"/>
      <c r="E1" s="324"/>
      <c r="F1" s="324"/>
      <c r="G1" s="324"/>
      <c r="H1" s="324"/>
      <c r="I1" s="324"/>
      <c r="J1" s="324"/>
      <c r="K1" s="324"/>
      <c r="L1" s="324"/>
      <c r="M1" s="324"/>
    </row>
    <row r="2" spans="1:14" ht="125.15" customHeight="1">
      <c r="A2" s="313"/>
      <c r="B2" s="326" t="s">
        <v>764</v>
      </c>
      <c r="C2" s="201" t="s">
        <v>765</v>
      </c>
      <c r="D2" s="201"/>
      <c r="E2" s="201" t="s">
        <v>766</v>
      </c>
      <c r="F2" s="201"/>
      <c r="G2" s="201" t="s">
        <v>767</v>
      </c>
      <c r="H2" s="201"/>
      <c r="I2" s="314" t="s">
        <v>768</v>
      </c>
      <c r="J2" s="314"/>
      <c r="K2" s="201" t="s">
        <v>769</v>
      </c>
      <c r="L2" s="201"/>
      <c r="M2" s="201"/>
    </row>
    <row r="3" spans="1:14" ht="43.5" customHeight="1">
      <c r="A3" s="313"/>
      <c r="B3" s="326"/>
      <c r="C3" s="202" t="s">
        <v>21</v>
      </c>
      <c r="D3" s="201"/>
      <c r="E3" s="202" t="s">
        <v>21</v>
      </c>
      <c r="F3" s="201"/>
      <c r="G3" s="202" t="s">
        <v>21</v>
      </c>
      <c r="H3" s="201"/>
      <c r="I3" s="202" t="s">
        <v>21</v>
      </c>
      <c r="J3" s="201"/>
      <c r="K3" s="202" t="s">
        <v>21</v>
      </c>
      <c r="L3" s="201"/>
      <c r="M3" s="201"/>
    </row>
    <row r="4" spans="1:14" ht="43.5" customHeight="1">
      <c r="A4" s="313"/>
      <c r="B4" s="322"/>
      <c r="C4" s="199" t="s">
        <v>13</v>
      </c>
      <c r="D4" s="314"/>
      <c r="E4" s="199" t="s">
        <v>13</v>
      </c>
      <c r="F4" s="314"/>
      <c r="G4" s="199" t="s">
        <v>13</v>
      </c>
      <c r="H4" s="314"/>
      <c r="I4" s="199" t="s">
        <v>13</v>
      </c>
      <c r="J4" s="314"/>
      <c r="K4" s="318" t="s">
        <v>13</v>
      </c>
      <c r="L4" s="319"/>
      <c r="M4" s="319"/>
    </row>
    <row r="5" spans="1:14" ht="136.5" customHeight="1">
      <c r="A5" s="313"/>
      <c r="B5" s="320" t="s">
        <v>770</v>
      </c>
      <c r="C5" s="79" t="s">
        <v>771</v>
      </c>
      <c r="D5" s="79" t="s">
        <v>772</v>
      </c>
      <c r="E5" s="79" t="s">
        <v>773</v>
      </c>
      <c r="F5" s="79" t="s">
        <v>774</v>
      </c>
      <c r="G5" s="79" t="s">
        <v>775</v>
      </c>
      <c r="H5" s="79" t="s">
        <v>776</v>
      </c>
      <c r="I5" s="79" t="s">
        <v>777</v>
      </c>
      <c r="J5" s="79" t="s">
        <v>778</v>
      </c>
      <c r="K5" s="79" t="s">
        <v>779</v>
      </c>
      <c r="L5" s="79" t="s">
        <v>780</v>
      </c>
      <c r="M5" s="79" t="s">
        <v>781</v>
      </c>
    </row>
    <row r="6" spans="1:14" ht="43.5" customHeight="1">
      <c r="A6" s="313"/>
      <c r="B6" s="321"/>
      <c r="C6" s="80" t="s">
        <v>21</v>
      </c>
      <c r="D6" s="80" t="s">
        <v>21</v>
      </c>
      <c r="E6" s="80" t="s">
        <v>21</v>
      </c>
      <c r="F6" s="80" t="s">
        <v>21</v>
      </c>
      <c r="G6" s="80" t="s">
        <v>21</v>
      </c>
      <c r="H6" s="80" t="s">
        <v>21</v>
      </c>
      <c r="I6" s="80" t="s">
        <v>21</v>
      </c>
      <c r="J6" s="80" t="s">
        <v>21</v>
      </c>
      <c r="K6" s="80" t="s">
        <v>21</v>
      </c>
      <c r="L6" s="80" t="s">
        <v>21</v>
      </c>
      <c r="M6" s="80" t="s">
        <v>21</v>
      </c>
    </row>
    <row r="7" spans="1:14" ht="48" customHeight="1">
      <c r="A7" s="313"/>
      <c r="B7" s="321"/>
      <c r="C7" s="59" t="s">
        <v>13</v>
      </c>
      <c r="D7" s="59" t="s">
        <v>13</v>
      </c>
      <c r="E7" s="59" t="s">
        <v>13</v>
      </c>
      <c r="F7" s="59" t="s">
        <v>13</v>
      </c>
      <c r="G7" s="59" t="s">
        <v>13</v>
      </c>
      <c r="H7" s="59" t="s">
        <v>13</v>
      </c>
      <c r="I7" s="59" t="s">
        <v>13</v>
      </c>
      <c r="J7" s="59" t="s">
        <v>13</v>
      </c>
      <c r="K7" s="59" t="s">
        <v>13</v>
      </c>
      <c r="L7" s="59" t="s">
        <v>13</v>
      </c>
      <c r="M7" s="59" t="s">
        <v>13</v>
      </c>
      <c r="N7" s="30"/>
    </row>
    <row r="8" spans="1:14" ht="140.25" customHeight="1">
      <c r="A8" s="313"/>
      <c r="B8" s="322" t="s">
        <v>782</v>
      </c>
      <c r="C8" s="249" t="s">
        <v>783</v>
      </c>
      <c r="D8" s="201"/>
      <c r="E8" s="201"/>
      <c r="F8" s="201"/>
      <c r="G8" s="201"/>
      <c r="H8" s="201" t="s">
        <v>784</v>
      </c>
      <c r="I8" s="201"/>
      <c r="J8" s="201"/>
      <c r="K8" s="201"/>
      <c r="L8" s="201"/>
      <c r="M8" s="201"/>
    </row>
    <row r="9" spans="1:14" ht="48" customHeight="1">
      <c r="A9" s="313"/>
      <c r="B9" s="322"/>
      <c r="C9" s="256" t="s">
        <v>21</v>
      </c>
      <c r="D9" s="256"/>
      <c r="E9" s="256"/>
      <c r="F9" s="256"/>
      <c r="G9" s="213"/>
      <c r="H9" s="212" t="s">
        <v>21</v>
      </c>
      <c r="I9" s="256"/>
      <c r="J9" s="256"/>
      <c r="K9" s="256"/>
      <c r="L9" s="256"/>
      <c r="M9" s="213"/>
    </row>
    <row r="10" spans="1:14" ht="41.25" customHeight="1">
      <c r="A10" s="313"/>
      <c r="B10" s="322"/>
      <c r="C10" s="269" t="s">
        <v>13</v>
      </c>
      <c r="D10" s="269"/>
      <c r="E10" s="269"/>
      <c r="F10" s="269"/>
      <c r="G10" s="272"/>
      <c r="H10" s="268" t="s">
        <v>13</v>
      </c>
      <c r="I10" s="269"/>
      <c r="J10" s="269"/>
      <c r="K10" s="269"/>
      <c r="L10" s="269"/>
      <c r="M10" s="272"/>
    </row>
    <row r="11" spans="1:14" ht="108.65" customHeight="1">
      <c r="A11" s="313"/>
      <c r="B11" s="317" t="s">
        <v>785</v>
      </c>
      <c r="C11" s="316" t="s">
        <v>786</v>
      </c>
      <c r="D11" s="325"/>
      <c r="E11" s="315" t="s">
        <v>787</v>
      </c>
      <c r="F11" s="325"/>
      <c r="G11" s="315" t="s">
        <v>788</v>
      </c>
      <c r="H11" s="325"/>
      <c r="I11" s="315" t="s">
        <v>789</v>
      </c>
      <c r="J11" s="316"/>
      <c r="K11" s="201" t="s">
        <v>790</v>
      </c>
      <c r="L11" s="201"/>
      <c r="M11" s="201"/>
    </row>
    <row r="12" spans="1:14" ht="42.75" customHeight="1">
      <c r="A12" s="313"/>
      <c r="B12" s="317"/>
      <c r="C12" s="256" t="s">
        <v>21</v>
      </c>
      <c r="D12" s="213"/>
      <c r="E12" s="212" t="s">
        <v>21</v>
      </c>
      <c r="F12" s="213"/>
      <c r="G12" s="212" t="s">
        <v>21</v>
      </c>
      <c r="H12" s="213"/>
      <c r="I12" s="212" t="s">
        <v>21</v>
      </c>
      <c r="J12" s="213"/>
      <c r="K12" s="212" t="s">
        <v>21</v>
      </c>
      <c r="L12" s="256"/>
      <c r="M12" s="213"/>
    </row>
    <row r="13" spans="1:14" ht="44.25" customHeight="1">
      <c r="A13" s="313"/>
      <c r="B13" s="317"/>
      <c r="C13" s="269" t="s">
        <v>13</v>
      </c>
      <c r="D13" s="272"/>
      <c r="E13" s="268" t="s">
        <v>13</v>
      </c>
      <c r="F13" s="272"/>
      <c r="G13" s="268" t="s">
        <v>13</v>
      </c>
      <c r="H13" s="272"/>
      <c r="I13" s="268" t="s">
        <v>13</v>
      </c>
      <c r="J13" s="272"/>
      <c r="K13" s="268" t="s">
        <v>13</v>
      </c>
      <c r="L13" s="269"/>
      <c r="M13" s="272"/>
    </row>
    <row r="14" spans="1:14" ht="195.75" customHeight="1">
      <c r="A14" s="313"/>
      <c r="B14" s="312" t="s">
        <v>791</v>
      </c>
      <c r="C14" s="79" t="s">
        <v>792</v>
      </c>
      <c r="D14" s="79" t="s">
        <v>793</v>
      </c>
      <c r="E14" s="79" t="s">
        <v>794</v>
      </c>
      <c r="F14" s="79" t="s">
        <v>795</v>
      </c>
      <c r="G14" s="201" t="s">
        <v>796</v>
      </c>
      <c r="H14" s="201"/>
      <c r="I14" s="314" t="s">
        <v>797</v>
      </c>
      <c r="J14" s="314"/>
      <c r="K14" s="314" t="s">
        <v>798</v>
      </c>
      <c r="L14" s="314"/>
      <c r="M14" s="79" t="s">
        <v>799</v>
      </c>
    </row>
    <row r="15" spans="1:14" ht="42.75" customHeight="1">
      <c r="A15" s="313"/>
      <c r="B15" s="312"/>
      <c r="C15" s="80" t="s">
        <v>21</v>
      </c>
      <c r="D15" s="80" t="s">
        <v>21</v>
      </c>
      <c r="E15" s="80" t="s">
        <v>21</v>
      </c>
      <c r="F15" s="80" t="s">
        <v>21</v>
      </c>
      <c r="G15" s="202" t="s">
        <v>21</v>
      </c>
      <c r="H15" s="202"/>
      <c r="I15" s="202" t="s">
        <v>21</v>
      </c>
      <c r="J15" s="202"/>
      <c r="K15" s="202" t="s">
        <v>21</v>
      </c>
      <c r="L15" s="202"/>
      <c r="M15" s="80" t="s">
        <v>21</v>
      </c>
    </row>
    <row r="16" spans="1:14" ht="44.25" customHeight="1">
      <c r="A16" s="313"/>
      <c r="B16" s="312"/>
      <c r="C16" s="59" t="s">
        <v>13</v>
      </c>
      <c r="D16" s="59" t="s">
        <v>13</v>
      </c>
      <c r="E16" s="59" t="s">
        <v>13</v>
      </c>
      <c r="F16" s="59" t="s">
        <v>13</v>
      </c>
      <c r="G16" s="199" t="s">
        <v>13</v>
      </c>
      <c r="H16" s="199"/>
      <c r="I16" s="199" t="s">
        <v>13</v>
      </c>
      <c r="J16" s="199"/>
      <c r="K16" s="199" t="s">
        <v>13</v>
      </c>
      <c r="L16" s="199"/>
      <c r="M16" s="59" t="s">
        <v>13</v>
      </c>
    </row>
    <row r="17" spans="1:3" ht="15" thickBot="1">
      <c r="A17" s="4"/>
      <c r="B17" s="3"/>
    </row>
    <row r="18" spans="1:3">
      <c r="A18" s="4"/>
      <c r="B18" s="22"/>
      <c r="C18" s="23" t="s">
        <v>92</v>
      </c>
    </row>
    <row r="19" spans="1:3">
      <c r="A19" s="4"/>
      <c r="B19" s="129" t="s">
        <v>93</v>
      </c>
      <c r="C19" s="24">
        <f>COUNTIF(C2:M16,"*Acquiring*")/31</f>
        <v>0</v>
      </c>
    </row>
    <row r="20" spans="1:3">
      <c r="A20" s="4"/>
      <c r="B20" s="127" t="s">
        <v>94</v>
      </c>
      <c r="C20" s="24">
        <f>COUNTIF(C2:M16,"*Fluent*")/31</f>
        <v>0</v>
      </c>
    </row>
    <row r="21" spans="1:3" ht="15" thickBot="1">
      <c r="A21" s="4"/>
      <c r="B21" s="128" t="s">
        <v>95</v>
      </c>
      <c r="C21" s="25">
        <f>COUNTIF(C2:M16,"*Generalised*")/31</f>
        <v>0</v>
      </c>
    </row>
    <row r="22" spans="1:3">
      <c r="A22" s="4"/>
    </row>
    <row r="23" spans="1:3">
      <c r="A23" s="4"/>
    </row>
    <row r="24" spans="1:3">
      <c r="A24" s="4"/>
    </row>
    <row r="25" spans="1:3">
      <c r="A25" s="4"/>
    </row>
  </sheetData>
  <sheetProtection algorithmName="SHA-512" hashValue="VzdxxNQUQjuX1WlKwXlRfIRknNh4RRl25T0UlLDGp2Saq8UEMNv+mADlU9V4u/gChHm/Y1ahX/Lv18UJuvEePg==" saltValue="I9OqXyH1PX5TnviVAlhRSg==" spinCount="100000" sheet="1" objects="1" scenarios="1"/>
  <dataConsolidate/>
  <customSheetViews>
    <customSheetView guid="{43B94AB2-A95E-4719-ABE7-23B9320ACD2E}" scale="57" showPageBreaks="1" fitToPage="1" printArea="1">
      <selection activeCell="Q5" sqref="Q5"/>
      <pageMargins left="0" right="0" top="0" bottom="0" header="0" footer="0"/>
      <pageSetup paperSize="9" scale="56" orientation="landscape" r:id="rId1"/>
    </customSheetView>
  </customSheetViews>
  <mergeCells count="52">
    <mergeCell ref="C11:D11"/>
    <mergeCell ref="E11:F11"/>
    <mergeCell ref="G2:H2"/>
    <mergeCell ref="B2:B4"/>
    <mergeCell ref="G11:H11"/>
    <mergeCell ref="C3:D3"/>
    <mergeCell ref="C4:D4"/>
    <mergeCell ref="E3:F3"/>
    <mergeCell ref="E4:F4"/>
    <mergeCell ref="G3:H3"/>
    <mergeCell ref="G4:H4"/>
    <mergeCell ref="C8:G8"/>
    <mergeCell ref="H8:M8"/>
    <mergeCell ref="I3:J3"/>
    <mergeCell ref="I4:J4"/>
    <mergeCell ref="K3:M3"/>
    <mergeCell ref="B1:M1"/>
    <mergeCell ref="C2:D2"/>
    <mergeCell ref="E2:F2"/>
    <mergeCell ref="I2:J2"/>
    <mergeCell ref="K2:M2"/>
    <mergeCell ref="K4:M4"/>
    <mergeCell ref="B5:B7"/>
    <mergeCell ref="B8:B10"/>
    <mergeCell ref="C9:G9"/>
    <mergeCell ref="H9:M9"/>
    <mergeCell ref="C10:G10"/>
    <mergeCell ref="H10:M10"/>
    <mergeCell ref="G12:H12"/>
    <mergeCell ref="I12:J12"/>
    <mergeCell ref="K12:M12"/>
    <mergeCell ref="C13:D13"/>
    <mergeCell ref="E13:F13"/>
    <mergeCell ref="G13:H13"/>
    <mergeCell ref="I13:J13"/>
    <mergeCell ref="K13:M13"/>
    <mergeCell ref="K15:L15"/>
    <mergeCell ref="K16:L16"/>
    <mergeCell ref="B14:B16"/>
    <mergeCell ref="A1:A16"/>
    <mergeCell ref="K14:L14"/>
    <mergeCell ref="I14:J14"/>
    <mergeCell ref="G14:H14"/>
    <mergeCell ref="G15:H15"/>
    <mergeCell ref="I15:J15"/>
    <mergeCell ref="G16:H16"/>
    <mergeCell ref="I16:J16"/>
    <mergeCell ref="I11:J11"/>
    <mergeCell ref="K11:M11"/>
    <mergeCell ref="B11:B13"/>
    <mergeCell ref="C12:D12"/>
    <mergeCell ref="E12:F12"/>
  </mergeCells>
  <conditionalFormatting sqref="C2:M2">
    <cfRule type="containsText" dxfId="14" priority="48" operator="containsText" text="Generalised">
      <formula>NOT(ISERROR(SEARCH("Generalised",C2)))</formula>
    </cfRule>
    <cfRule type="containsText" dxfId="13" priority="49" operator="containsText" text="Fluent">
      <formula>NOT(ISERROR(SEARCH("Fluent",C2)))</formula>
    </cfRule>
    <cfRule type="containsText" dxfId="12" priority="50" operator="containsText" text="Acquiring">
      <formula>NOT(ISERROR(SEARCH("Acquiring",C2)))</formula>
    </cfRule>
  </conditionalFormatting>
  <conditionalFormatting sqref="C5:M5">
    <cfRule type="containsText" dxfId="11" priority="14" operator="containsText" text="Generalised">
      <formula>NOT(ISERROR(SEARCH("Generalised",C5)))</formula>
    </cfRule>
    <cfRule type="containsText" dxfId="10" priority="15" operator="containsText" text="Fluent">
      <formula>NOT(ISERROR(SEARCH("Fluent",C5)))</formula>
    </cfRule>
    <cfRule type="containsText" dxfId="9" priority="16" operator="containsText" text="Acquiring">
      <formula>NOT(ISERROR(SEARCH("Acquiring",C5)))</formula>
    </cfRule>
  </conditionalFormatting>
  <conditionalFormatting sqref="C8:M8">
    <cfRule type="containsText" dxfId="8" priority="8" operator="containsText" text="Generalised">
      <formula>NOT(ISERROR(SEARCH("Generalised",C8)))</formula>
    </cfRule>
    <cfRule type="containsText" dxfId="7" priority="9" operator="containsText" text="Fluent">
      <formula>NOT(ISERROR(SEARCH("Fluent",C8)))</formula>
    </cfRule>
    <cfRule type="containsText" dxfId="6" priority="10" operator="containsText" text="Acquiring">
      <formula>NOT(ISERROR(SEARCH("Acquiring",C8)))</formula>
    </cfRule>
  </conditionalFormatting>
  <conditionalFormatting sqref="C11:M11">
    <cfRule type="containsText" dxfId="5" priority="4" operator="containsText" text="Acquiring">
      <formula>NOT(ISERROR(SEARCH("Acquiring",C11)))</formula>
    </cfRule>
    <cfRule type="containsText" dxfId="4" priority="5" operator="containsText" text="Generalised">
      <formula>NOT(ISERROR(SEARCH("Generalised",C11)))</formula>
    </cfRule>
    <cfRule type="containsText" dxfId="3" priority="6" operator="containsText" text="Fluent">
      <formula>NOT(ISERROR(SEARCH("Fluent",C11)))</formula>
    </cfRule>
  </conditionalFormatting>
  <conditionalFormatting sqref="C14:M14">
    <cfRule type="containsText" dxfId="2" priority="1" operator="containsText" text="Generalised">
      <formula>NOT(ISERROR(SEARCH("Generalised",C14)))</formula>
    </cfRule>
    <cfRule type="containsText" dxfId="1" priority="2" operator="containsText" text="Fluent">
      <formula>NOT(ISERROR(SEARCH("Fluent",C14)))</formula>
    </cfRule>
    <cfRule type="containsText" dxfId="0" priority="3" operator="containsText" text="Acquiring">
      <formula>NOT(ISERROR(SEARCH("Acquiring",C14)))</formula>
    </cfRule>
  </conditionalFormatting>
  <pageMargins left="0.7" right="0.7" top="0.75" bottom="0.75" header="0.3" footer="0.3"/>
  <pageSetup paperSize="9" scale="44" orientation="landscape"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33">
        <x14:dataValidation type="list" allowBlank="1" showInputMessage="1" showErrorMessage="1" xr:uid="{A20094D1-0DD3-934B-BF9A-404E26D8285B}">
          <x14:formula1>
            <xm:f>'Listening and Talking INFO SHEE'!$I$22:$I$25</xm:f>
          </x14:formula1>
          <xm:sqref>I14:J14</xm:sqref>
        </x14:dataValidation>
        <x14:dataValidation type="list" allowBlank="1" showInputMessage="1" showErrorMessage="1" xr:uid="{DACE66D0-AA08-D34B-BDA2-26DA6AE4E831}">
          <x14:formula1>
            <xm:f>'Listening and Talking INFO SHEE'!$G$22:$G$25</xm:f>
          </x14:formula1>
          <xm:sqref>G14:H14</xm:sqref>
        </x14:dataValidation>
        <x14:dataValidation type="list" allowBlank="1" showInputMessage="1" showErrorMessage="1" xr:uid="{5ED6DC0C-B49F-B042-A64C-60DF74AEFF79}">
          <x14:formula1>
            <xm:f>'Listening and Talking INFO SHEE'!$E$22:$E$25</xm:f>
          </x14:formula1>
          <xm:sqref>E14</xm:sqref>
        </x14:dataValidation>
        <x14:dataValidation type="list" allowBlank="1" showInputMessage="1" showErrorMessage="1" xr:uid="{71BE7C8A-B71F-E24E-BDCC-98C5FC685E41}">
          <x14:formula1>
            <xm:f>'Listening and Talking INFO SHEE'!$D$22:$D$25</xm:f>
          </x14:formula1>
          <xm:sqref>D14</xm:sqref>
        </x14:dataValidation>
        <x14:dataValidation type="list" allowBlank="1" showInputMessage="1" showErrorMessage="1" xr:uid="{0998C427-DEA6-46F7-8F53-3BF1E8DC74B8}">
          <x14:formula1>
            <xm:f>'Listening and Talking INFO SHEE'!$C$22:$C$25</xm:f>
          </x14:formula1>
          <xm:sqref>C14</xm:sqref>
        </x14:dataValidation>
        <x14:dataValidation type="list" allowBlank="1" showInputMessage="1" showErrorMessage="1" xr:uid="{96A3DACB-367E-4202-9CFE-C897E21643AB}">
          <x14:formula1>
            <xm:f>'Listening and Talking INFO SHEE'!$F$22:$F$25</xm:f>
          </x14:formula1>
          <xm:sqref>F14</xm:sqref>
        </x14:dataValidation>
        <x14:dataValidation type="list" allowBlank="1" showInputMessage="1" showErrorMessage="1" xr:uid="{7078CA5F-CA40-4B65-AA27-56B947B6E081}">
          <x14:formula1>
            <xm:f>'Listening and Talking INFO SHEE'!$G$2:$G$5</xm:f>
          </x14:formula1>
          <xm:sqref>K2:M2</xm:sqref>
        </x14:dataValidation>
        <x14:dataValidation type="list" allowBlank="1" showInputMessage="1" showErrorMessage="1" xr:uid="{54BC881B-4425-47E0-9764-156BD0E5C291}">
          <x14:formula1>
            <xm:f>'Listening and Talking INFO SHEE'!$C$2:$C$5</xm:f>
          </x14:formula1>
          <xm:sqref>C2:D2</xm:sqref>
        </x14:dataValidation>
        <x14:dataValidation type="list" allowBlank="1" showInputMessage="1" showErrorMessage="1" xr:uid="{CE28E73C-E03B-4441-8870-34E71D6513CB}">
          <x14:formula1>
            <xm:f>'Listening and Talking INFO SHEE'!$D$2:$D$5</xm:f>
          </x14:formula1>
          <xm:sqref>E2:F2</xm:sqref>
        </x14:dataValidation>
        <x14:dataValidation type="list" allowBlank="1" showInputMessage="1" showErrorMessage="1" xr:uid="{872B9E2D-8171-4830-ADB5-EF8B0273C936}">
          <x14:formula1>
            <xm:f>'Listening and Talking INFO SHEE'!$E$2:$E$5</xm:f>
          </x14:formula1>
          <xm:sqref>G2:H2</xm:sqref>
        </x14:dataValidation>
        <x14:dataValidation type="list" allowBlank="1" showInputMessage="1" showErrorMessage="1" xr:uid="{535F1A1D-EFC7-402F-9CE0-2E66D673BA2D}">
          <x14:formula1>
            <xm:f>'Listening and Talking INFO SHEE'!$F$2:$F$5</xm:f>
          </x14:formula1>
          <xm:sqref>I2:J2</xm:sqref>
        </x14:dataValidation>
        <x14:dataValidation type="list" allowBlank="1" showInputMessage="1" showErrorMessage="1" xr:uid="{F05C07BB-B615-475D-B5A6-A358E4B2E1A8}">
          <x14:formula1>
            <xm:f>'Listening and Talking INFO SHEE'!$L$1:$L$7</xm:f>
          </x14:formula1>
          <xm:sqref>C3:M3 C6:M6 C9 H9 C12 E12 G12 I12 K12 C15:G15 I15 K15 M15</xm:sqref>
        </x14:dataValidation>
        <x14:dataValidation type="list" allowBlank="1" showInputMessage="1" showErrorMessage="1" xr:uid="{51616F9D-199E-4207-AF87-DF4E8A10D5E3}">
          <x14:formula1>
            <xm:f>'Listening and Talking INFO SHEE'!$N$1:$N$11</xm:f>
          </x14:formula1>
          <xm:sqref>C4:M4 C7:M7 C10 H10 C13 E13 G13 I13 K13 C16:G16 I16 K16 M16</xm:sqref>
        </x14:dataValidation>
        <x14:dataValidation type="list" allowBlank="1" showInputMessage="1" showErrorMessage="1" xr:uid="{E2CC8830-3F7A-48D9-8F74-5DF895FFE888}">
          <x14:formula1>
            <xm:f>'Listening and Talking INFO SHEE'!$C$10:$C$13</xm:f>
          </x14:formula1>
          <xm:sqref>C5</xm:sqref>
        </x14:dataValidation>
        <x14:dataValidation type="list" allowBlank="1" showInputMessage="1" showErrorMessage="1" xr:uid="{8DE7E908-C3B6-49CF-9823-C6DB23AA4431}">
          <x14:formula1>
            <xm:f>'Listening and Talking INFO SHEE'!$D$10:$D$13</xm:f>
          </x14:formula1>
          <xm:sqref>D5</xm:sqref>
        </x14:dataValidation>
        <x14:dataValidation type="list" allowBlank="1" showInputMessage="1" showErrorMessage="1" xr:uid="{96B21758-D275-4333-9D33-F744418ABF90}">
          <x14:formula1>
            <xm:f>'Listening and Talking INFO SHEE'!$E$10:$E$13</xm:f>
          </x14:formula1>
          <xm:sqref>E5</xm:sqref>
        </x14:dataValidation>
        <x14:dataValidation type="list" allowBlank="1" showInputMessage="1" showErrorMessage="1" xr:uid="{313D9273-40C3-4527-AC4E-4DB057891D0F}">
          <x14:formula1>
            <xm:f>'Listening and Talking INFO SHEE'!$F$10:$F$13</xm:f>
          </x14:formula1>
          <xm:sqref>F5</xm:sqref>
        </x14:dataValidation>
        <x14:dataValidation type="list" allowBlank="1" showInputMessage="1" showErrorMessage="1" xr:uid="{0E3DDD1B-2890-478D-B842-67CC53630054}">
          <x14:formula1>
            <xm:f>'Listening and Talking INFO SHEE'!$G$10:$G$13</xm:f>
          </x14:formula1>
          <xm:sqref>G5</xm:sqref>
        </x14:dataValidation>
        <x14:dataValidation type="list" allowBlank="1" showInputMessage="1" showErrorMessage="1" xr:uid="{F94344A7-F87B-4A61-9D15-1782882CF406}">
          <x14:formula1>
            <xm:f>'Listening and Talking INFO SHEE'!$H$10:$H$13</xm:f>
          </x14:formula1>
          <xm:sqref>H5</xm:sqref>
        </x14:dataValidation>
        <x14:dataValidation type="list" allowBlank="1" showInputMessage="1" showErrorMessage="1" xr:uid="{BB596DEC-5B5C-4FE6-8082-A182A6827065}">
          <x14:formula1>
            <xm:f>'Listening and Talking INFO SHEE'!$I$10:$I$13</xm:f>
          </x14:formula1>
          <xm:sqref>I5</xm:sqref>
        </x14:dataValidation>
        <x14:dataValidation type="list" allowBlank="1" showInputMessage="1" showErrorMessage="1" xr:uid="{E5A79A5E-5CC5-4AFB-B929-6610DCF6D623}">
          <x14:formula1>
            <xm:f>'Listening and Talking INFO SHEE'!$J$10:$J$13</xm:f>
          </x14:formula1>
          <xm:sqref>J5</xm:sqref>
        </x14:dataValidation>
        <x14:dataValidation type="list" allowBlank="1" showInputMessage="1" showErrorMessage="1" xr:uid="{296FAFEC-3AB5-4E70-BFAC-30A9451EA0B3}">
          <x14:formula1>
            <xm:f>'Listening and Talking INFO SHEE'!$K$10:$K$13</xm:f>
          </x14:formula1>
          <xm:sqref>K5</xm:sqref>
        </x14:dataValidation>
        <x14:dataValidation type="list" allowBlank="1" showInputMessage="1" showErrorMessage="1" xr:uid="{ED2CE8EB-8CF2-4BD0-91F8-53C15CEB0AE5}">
          <x14:formula1>
            <xm:f>'Listening and Talking INFO SHEE'!$L$10:$L$13</xm:f>
          </x14:formula1>
          <xm:sqref>L5</xm:sqref>
        </x14:dataValidation>
        <x14:dataValidation type="list" allowBlank="1" showInputMessage="1" showErrorMessage="1" xr:uid="{B8C1660C-BDAA-410A-8755-D965AFC6A664}">
          <x14:formula1>
            <xm:f>'Listening and Talking INFO SHEE'!$M$10:$M$13</xm:f>
          </x14:formula1>
          <xm:sqref>M5</xm:sqref>
        </x14:dataValidation>
        <x14:dataValidation type="list" allowBlank="1" showInputMessage="1" showErrorMessage="1" xr:uid="{AD555BD6-FEA0-436D-B2B4-CA2EECD64226}">
          <x14:formula1>
            <xm:f>'Listening and Talking INFO SHEE'!$C$14:$C$17</xm:f>
          </x14:formula1>
          <xm:sqref>C8:G8</xm:sqref>
        </x14:dataValidation>
        <x14:dataValidation type="list" allowBlank="1" showInputMessage="1" showErrorMessage="1" xr:uid="{21B00573-EBA9-44AE-B7B3-C54F0CC52D92}">
          <x14:formula1>
            <xm:f>'Listening and Talking INFO SHEE'!$D$14:$D$17</xm:f>
          </x14:formula1>
          <xm:sqref>H8:M8</xm:sqref>
        </x14:dataValidation>
        <x14:dataValidation type="list" allowBlank="1" showInputMessage="1" showErrorMessage="1" xr:uid="{1B8A1910-A411-4363-BFF1-697B3833704A}">
          <x14:formula1>
            <xm:f>'Listening and Talking INFO SHEE'!$C$18:$C$21</xm:f>
          </x14:formula1>
          <xm:sqref>C11:D11</xm:sqref>
        </x14:dataValidation>
        <x14:dataValidation type="list" allowBlank="1" showInputMessage="1" showErrorMessage="1" xr:uid="{82D5F780-DA6B-4800-B8A9-72FFD5FACFCE}">
          <x14:formula1>
            <xm:f>'Listening and Talking INFO SHEE'!$E$18:$E$21</xm:f>
          </x14:formula1>
          <xm:sqref>E11:F11</xm:sqref>
        </x14:dataValidation>
        <x14:dataValidation type="list" allowBlank="1" showInputMessage="1" showErrorMessage="1" xr:uid="{05F4AE40-EA0D-4F84-9B3B-CD8B5F21E64E}">
          <x14:formula1>
            <xm:f>'Listening and Talking INFO SHEE'!$G$18:$G$21</xm:f>
          </x14:formula1>
          <xm:sqref>G11:H11</xm:sqref>
        </x14:dataValidation>
        <x14:dataValidation type="list" allowBlank="1" showInputMessage="1" showErrorMessage="1" xr:uid="{52E89E9C-401D-42DB-B9FE-406E7FD3F6DB}">
          <x14:formula1>
            <xm:f>'Listening and Talking INFO SHEE'!$I$18:$I$21</xm:f>
          </x14:formula1>
          <xm:sqref>I11:J11</xm:sqref>
        </x14:dataValidation>
        <x14:dataValidation type="list" allowBlank="1" showInputMessage="1" showErrorMessage="1" xr:uid="{7A08AA86-8863-447F-8AC7-144D1178B802}">
          <x14:formula1>
            <xm:f>'Listening and Talking INFO SHEE'!$K$18:$K$21</xm:f>
          </x14:formula1>
          <xm:sqref>K11:M11</xm:sqref>
        </x14:dataValidation>
        <x14:dataValidation type="list" allowBlank="1" showInputMessage="1" showErrorMessage="1" xr:uid="{C0CEF2D1-0968-4FA8-B440-17EDB6DAEB6F}">
          <x14:formula1>
            <xm:f>'Listening and Talking INFO SHEE'!$K$22:$K$25</xm:f>
          </x14:formula1>
          <xm:sqref>K14:L14</xm:sqref>
        </x14:dataValidation>
        <x14:dataValidation type="list" allowBlank="1" showInputMessage="1" showErrorMessage="1" xr:uid="{3C6CFE77-CBF4-4D7D-AEAD-B464A57E3707}">
          <x14:formula1>
            <xm:f>'Listening and Talking INFO SHEE'!$M$22:$M$25</xm:f>
          </x14:formula1>
          <xm:sqref>M14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3E91-0E5E-6542-B2EF-37902692F57F}">
  <sheetPr codeName="Sheet10">
    <pageSetUpPr autoPageBreaks="0"/>
  </sheetPr>
  <dimension ref="A1:O26"/>
  <sheetViews>
    <sheetView topLeftCell="E1" zoomScale="70" zoomScaleNormal="70" zoomScaleSheetLayoutView="100" workbookViewId="0">
      <selection sqref="A1:I1"/>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27" max="27" width="7.54296875" customWidth="1"/>
  </cols>
  <sheetData>
    <row r="1" spans="1:14" ht="23.25" customHeight="1" thickTop="1">
      <c r="A1" s="301" t="s">
        <v>1</v>
      </c>
      <c r="B1" s="302"/>
      <c r="C1" s="302"/>
      <c r="D1" s="302"/>
      <c r="E1" s="302"/>
      <c r="F1" s="302"/>
      <c r="G1" s="302"/>
      <c r="H1" s="302"/>
      <c r="I1" s="303"/>
      <c r="L1" s="27" t="s">
        <v>21</v>
      </c>
      <c r="N1" s="29" t="s">
        <v>13</v>
      </c>
    </row>
    <row r="2" spans="1:14" ht="120" customHeight="1">
      <c r="A2" s="327" t="s">
        <v>763</v>
      </c>
      <c r="B2" s="242"/>
      <c r="C2" s="2" t="s">
        <v>765</v>
      </c>
      <c r="D2" s="2" t="s">
        <v>766</v>
      </c>
      <c r="E2" s="2" t="s">
        <v>767</v>
      </c>
      <c r="F2" s="6" t="s">
        <v>768</v>
      </c>
      <c r="G2" s="2" t="s">
        <v>769</v>
      </c>
      <c r="H2" s="15"/>
      <c r="I2" s="9"/>
      <c r="L2" s="26" t="s">
        <v>105</v>
      </c>
      <c r="N2" s="2" t="s">
        <v>106</v>
      </c>
    </row>
    <row r="3" spans="1:14" ht="120" customHeight="1">
      <c r="A3" s="328"/>
      <c r="B3" s="242"/>
      <c r="C3" s="2" t="s">
        <v>800</v>
      </c>
      <c r="D3" s="2" t="s">
        <v>801</v>
      </c>
      <c r="E3" s="2" t="s">
        <v>802</v>
      </c>
      <c r="F3" s="6" t="s">
        <v>803</v>
      </c>
      <c r="G3" s="2" t="s">
        <v>804</v>
      </c>
      <c r="H3" s="15"/>
      <c r="I3" s="9" t="s">
        <v>805</v>
      </c>
      <c r="L3" s="26" t="s">
        <v>116</v>
      </c>
      <c r="N3" s="2" t="s">
        <v>117</v>
      </c>
    </row>
    <row r="4" spans="1:14" ht="120" customHeight="1">
      <c r="A4" s="328"/>
      <c r="B4" s="242"/>
      <c r="C4" s="2" t="s">
        <v>806</v>
      </c>
      <c r="D4" s="2" t="s">
        <v>807</v>
      </c>
      <c r="E4" s="2" t="s">
        <v>808</v>
      </c>
      <c r="F4" s="6" t="s">
        <v>809</v>
      </c>
      <c r="G4" s="2" t="s">
        <v>810</v>
      </c>
      <c r="H4" s="15"/>
      <c r="I4" s="9" t="s">
        <v>811</v>
      </c>
      <c r="L4" s="26" t="s">
        <v>127</v>
      </c>
      <c r="N4" s="2" t="s">
        <v>128</v>
      </c>
    </row>
    <row r="5" spans="1:14" ht="120" customHeight="1">
      <c r="A5" s="328"/>
      <c r="B5" s="242"/>
      <c r="C5" s="2" t="s">
        <v>812</v>
      </c>
      <c r="D5" s="2" t="s">
        <v>813</v>
      </c>
      <c r="E5" s="2" t="s">
        <v>814</v>
      </c>
      <c r="F5" s="6" t="s">
        <v>815</v>
      </c>
      <c r="G5" s="2" t="s">
        <v>816</v>
      </c>
      <c r="H5" s="15"/>
      <c r="I5" s="9" t="s">
        <v>817</v>
      </c>
      <c r="L5" s="26" t="s">
        <v>129</v>
      </c>
      <c r="N5" s="2" t="s">
        <v>130</v>
      </c>
    </row>
    <row r="6" spans="1:14" ht="120" customHeight="1">
      <c r="A6" s="328"/>
      <c r="B6" s="242"/>
      <c r="C6" s="6"/>
      <c r="D6" s="6"/>
      <c r="E6" s="6"/>
      <c r="F6" s="6"/>
      <c r="G6" s="7"/>
      <c r="H6" s="6"/>
      <c r="I6" s="9"/>
      <c r="L6" s="26" t="s">
        <v>131</v>
      </c>
      <c r="N6" s="2" t="s">
        <v>132</v>
      </c>
    </row>
    <row r="7" spans="1:14" ht="120" customHeight="1">
      <c r="A7" s="328"/>
      <c r="B7" s="5"/>
      <c r="C7" s="6"/>
      <c r="D7" s="6"/>
      <c r="E7" s="6"/>
      <c r="F7" s="6"/>
      <c r="G7" s="7"/>
      <c r="H7" s="6"/>
      <c r="I7" s="9"/>
      <c r="L7" s="26" t="s">
        <v>139</v>
      </c>
      <c r="N7" s="2" t="s">
        <v>140</v>
      </c>
    </row>
    <row r="8" spans="1:14" ht="120" customHeight="1">
      <c r="A8" s="328"/>
      <c r="B8" s="5"/>
      <c r="C8" s="6"/>
      <c r="D8" s="6"/>
      <c r="E8" s="6"/>
      <c r="F8" s="6"/>
      <c r="G8" s="7"/>
      <c r="H8" s="6"/>
      <c r="I8" s="9"/>
      <c r="N8" s="2" t="s">
        <v>147</v>
      </c>
    </row>
    <row r="9" spans="1:14" ht="120" customHeight="1">
      <c r="A9" s="328"/>
      <c r="B9" s="5"/>
      <c r="C9" s="6"/>
      <c r="D9" s="6"/>
      <c r="E9" s="6"/>
      <c r="F9" s="6"/>
      <c r="G9" s="7"/>
      <c r="H9" s="6"/>
      <c r="I9" s="9"/>
      <c r="N9" s="2" t="s">
        <v>154</v>
      </c>
    </row>
    <row r="10" spans="1:14" ht="120" customHeight="1">
      <c r="A10" s="328"/>
      <c r="B10" s="8"/>
      <c r="C10" s="28" t="s">
        <v>771</v>
      </c>
      <c r="D10" s="28" t="s">
        <v>772</v>
      </c>
      <c r="E10" s="28" t="s">
        <v>773</v>
      </c>
      <c r="F10" s="28" t="s">
        <v>774</v>
      </c>
      <c r="G10" s="28" t="s">
        <v>775</v>
      </c>
      <c r="H10" s="28" t="s">
        <v>776</v>
      </c>
      <c r="I10" s="28" t="s">
        <v>777</v>
      </c>
      <c r="J10" s="28" t="s">
        <v>778</v>
      </c>
      <c r="K10" s="28" t="s">
        <v>779</v>
      </c>
      <c r="L10" s="28" t="s">
        <v>780</v>
      </c>
      <c r="M10" s="28" t="s">
        <v>781</v>
      </c>
      <c r="N10" s="2" t="s">
        <v>155</v>
      </c>
    </row>
    <row r="11" spans="1:14" ht="120" customHeight="1">
      <c r="A11" s="328"/>
      <c r="B11" s="8"/>
      <c r="C11" s="28" t="s">
        <v>818</v>
      </c>
      <c r="D11" s="28" t="s">
        <v>819</v>
      </c>
      <c r="E11" s="28" t="s">
        <v>820</v>
      </c>
      <c r="F11" s="28" t="s">
        <v>821</v>
      </c>
      <c r="G11" s="28" t="s">
        <v>822</v>
      </c>
      <c r="H11" s="28" t="s">
        <v>823</v>
      </c>
      <c r="I11" s="28" t="s">
        <v>824</v>
      </c>
      <c r="J11" s="28" t="s">
        <v>825</v>
      </c>
      <c r="K11" s="28" t="s">
        <v>826</v>
      </c>
      <c r="L11" s="28" t="s">
        <v>827</v>
      </c>
      <c r="M11" s="28" t="s">
        <v>828</v>
      </c>
      <c r="N11" s="2" t="s">
        <v>156</v>
      </c>
    </row>
    <row r="12" spans="1:14" ht="120" customHeight="1">
      <c r="A12" s="328"/>
      <c r="B12" s="8"/>
      <c r="C12" s="28" t="s">
        <v>829</v>
      </c>
      <c r="D12" s="28" t="s">
        <v>830</v>
      </c>
      <c r="E12" s="28" t="s">
        <v>831</v>
      </c>
      <c r="F12" s="28" t="s">
        <v>832</v>
      </c>
      <c r="G12" s="28" t="s">
        <v>833</v>
      </c>
      <c r="H12" s="28" t="s">
        <v>834</v>
      </c>
      <c r="I12" s="28" t="s">
        <v>835</v>
      </c>
      <c r="J12" s="28" t="s">
        <v>836</v>
      </c>
      <c r="K12" s="28" t="s">
        <v>837</v>
      </c>
      <c r="L12" s="28" t="s">
        <v>838</v>
      </c>
      <c r="M12" s="28" t="s">
        <v>839</v>
      </c>
    </row>
    <row r="13" spans="1:14" ht="120" customHeight="1">
      <c r="A13" s="328"/>
      <c r="B13" s="8"/>
      <c r="C13" s="28" t="s">
        <v>840</v>
      </c>
      <c r="D13" s="28" t="s">
        <v>841</v>
      </c>
      <c r="E13" s="28" t="s">
        <v>842</v>
      </c>
      <c r="F13" s="28" t="s">
        <v>843</v>
      </c>
      <c r="G13" s="28" t="s">
        <v>844</v>
      </c>
      <c r="H13" s="28" t="s">
        <v>845</v>
      </c>
      <c r="I13" s="28" t="s">
        <v>846</v>
      </c>
      <c r="J13" s="28" t="s">
        <v>847</v>
      </c>
      <c r="K13" s="28" t="s">
        <v>848</v>
      </c>
      <c r="L13" s="28" t="s">
        <v>849</v>
      </c>
      <c r="M13" s="28" t="s">
        <v>850</v>
      </c>
    </row>
    <row r="14" spans="1:14" ht="120" customHeight="1">
      <c r="A14" s="328"/>
      <c r="B14" s="8"/>
      <c r="C14" s="28" t="s">
        <v>783</v>
      </c>
      <c r="D14" s="28" t="s">
        <v>784</v>
      </c>
      <c r="E14" s="28"/>
      <c r="F14" s="28"/>
      <c r="G14" s="28"/>
      <c r="H14" s="28"/>
      <c r="I14" s="28"/>
    </row>
    <row r="15" spans="1:14" ht="120" customHeight="1">
      <c r="A15" s="328"/>
      <c r="B15" s="8"/>
      <c r="C15" s="28" t="s">
        <v>851</v>
      </c>
      <c r="D15" s="28" t="s">
        <v>852</v>
      </c>
      <c r="E15" s="6"/>
      <c r="F15" s="6"/>
      <c r="G15" s="6"/>
      <c r="H15" s="6"/>
      <c r="I15" s="9"/>
    </row>
    <row r="16" spans="1:14" ht="120" customHeight="1">
      <c r="A16" s="328"/>
      <c r="B16" s="8"/>
      <c r="C16" s="28" t="s">
        <v>853</v>
      </c>
      <c r="D16" s="28" t="s">
        <v>854</v>
      </c>
      <c r="E16" s="6"/>
      <c r="F16" s="6"/>
      <c r="G16" s="6"/>
      <c r="H16" s="6"/>
      <c r="I16" s="9"/>
    </row>
    <row r="17" spans="1:15" ht="120" customHeight="1">
      <c r="A17" s="328"/>
      <c r="B17" s="8"/>
      <c r="C17" s="28" t="s">
        <v>855</v>
      </c>
      <c r="D17" s="28" t="s">
        <v>856</v>
      </c>
      <c r="E17" s="6"/>
      <c r="F17" s="6"/>
      <c r="G17" s="6"/>
      <c r="H17" s="6"/>
      <c r="I17" s="9"/>
    </row>
    <row r="18" spans="1:15" ht="120" customHeight="1">
      <c r="A18" s="328"/>
      <c r="B18" s="8"/>
      <c r="C18" s="35" t="s">
        <v>786</v>
      </c>
      <c r="D18" s="34"/>
      <c r="E18" s="33" t="s">
        <v>787</v>
      </c>
      <c r="F18" s="34"/>
      <c r="G18" s="33" t="s">
        <v>788</v>
      </c>
      <c r="H18" s="34"/>
      <c r="I18" s="33" t="s">
        <v>789</v>
      </c>
      <c r="J18" s="35"/>
      <c r="K18" s="32" t="s">
        <v>790</v>
      </c>
      <c r="L18" s="32"/>
      <c r="M18" s="32"/>
      <c r="O18" s="7"/>
    </row>
    <row r="19" spans="1:15" ht="120" customHeight="1">
      <c r="A19" s="328"/>
      <c r="B19" s="12"/>
      <c r="C19" s="35" t="s">
        <v>857</v>
      </c>
      <c r="D19" s="13"/>
      <c r="E19" s="33" t="s">
        <v>858</v>
      </c>
      <c r="F19" s="13"/>
      <c r="G19" s="33" t="s">
        <v>859</v>
      </c>
      <c r="H19" s="13"/>
      <c r="I19" s="33" t="s">
        <v>860</v>
      </c>
      <c r="K19" s="32" t="s">
        <v>861</v>
      </c>
      <c r="O19" s="14"/>
    </row>
    <row r="20" spans="1:15" ht="120" customHeight="1">
      <c r="A20" s="328"/>
      <c r="B20" s="12"/>
      <c r="C20" s="35" t="s">
        <v>862</v>
      </c>
      <c r="D20" s="13"/>
      <c r="E20" s="33" t="s">
        <v>863</v>
      </c>
      <c r="F20" s="13"/>
      <c r="G20" s="33" t="s">
        <v>864</v>
      </c>
      <c r="H20" s="13"/>
      <c r="I20" s="33" t="s">
        <v>865</v>
      </c>
      <c r="K20" s="32" t="s">
        <v>866</v>
      </c>
      <c r="O20" s="14"/>
    </row>
    <row r="21" spans="1:15" ht="120" customHeight="1">
      <c r="A21" s="328"/>
      <c r="B21" s="12"/>
      <c r="C21" s="35" t="s">
        <v>867</v>
      </c>
      <c r="D21" s="13"/>
      <c r="E21" s="33" t="s">
        <v>868</v>
      </c>
      <c r="F21" s="13"/>
      <c r="G21" s="33" t="s">
        <v>869</v>
      </c>
      <c r="H21" s="13"/>
      <c r="I21" s="33" t="s">
        <v>870</v>
      </c>
      <c r="K21" s="32" t="s">
        <v>871</v>
      </c>
      <c r="O21" s="14"/>
    </row>
    <row r="22" spans="1:15" ht="120" customHeight="1" thickBot="1">
      <c r="A22" s="329"/>
      <c r="B22" s="10"/>
      <c r="C22" s="28" t="s">
        <v>792</v>
      </c>
      <c r="D22" s="28" t="s">
        <v>793</v>
      </c>
      <c r="E22" s="28" t="s">
        <v>794</v>
      </c>
      <c r="F22" s="28" t="s">
        <v>795</v>
      </c>
      <c r="G22" s="32" t="s">
        <v>796</v>
      </c>
      <c r="H22" s="32"/>
      <c r="I22" s="31" t="s">
        <v>797</v>
      </c>
      <c r="J22" s="31"/>
      <c r="K22" s="31" t="s">
        <v>798</v>
      </c>
      <c r="L22" s="31"/>
      <c r="M22" s="28" t="s">
        <v>799</v>
      </c>
    </row>
    <row r="23" spans="1:15" ht="88" thickTop="1" thickBot="1">
      <c r="C23" s="28" t="s">
        <v>872</v>
      </c>
      <c r="D23" s="28" t="s">
        <v>873</v>
      </c>
      <c r="E23" s="28" t="s">
        <v>874</v>
      </c>
      <c r="F23" s="28" t="s">
        <v>875</v>
      </c>
      <c r="G23" s="32" t="s">
        <v>876</v>
      </c>
      <c r="H23" s="11"/>
      <c r="I23" s="31" t="s">
        <v>877</v>
      </c>
      <c r="K23" s="31" t="s">
        <v>878</v>
      </c>
      <c r="M23" s="28" t="s">
        <v>879</v>
      </c>
    </row>
    <row r="24" spans="1:15" ht="88" thickTop="1" thickBot="1">
      <c r="C24" s="28" t="s">
        <v>880</v>
      </c>
      <c r="D24" s="28" t="s">
        <v>881</v>
      </c>
      <c r="E24" s="28" t="s">
        <v>882</v>
      </c>
      <c r="F24" s="28" t="s">
        <v>883</v>
      </c>
      <c r="G24" s="32" t="s">
        <v>884</v>
      </c>
      <c r="H24" s="11"/>
      <c r="I24" s="31" t="s">
        <v>885</v>
      </c>
      <c r="K24" s="31" t="s">
        <v>886</v>
      </c>
      <c r="M24" s="28" t="s">
        <v>887</v>
      </c>
    </row>
    <row r="25" spans="1:15" ht="88" thickTop="1" thickBot="1">
      <c r="C25" s="28" t="s">
        <v>888</v>
      </c>
      <c r="D25" s="28" t="s">
        <v>889</v>
      </c>
      <c r="E25" s="28" t="s">
        <v>890</v>
      </c>
      <c r="F25" s="28" t="s">
        <v>891</v>
      </c>
      <c r="G25" s="32" t="s">
        <v>892</v>
      </c>
      <c r="H25" s="11"/>
      <c r="I25" s="31" t="s">
        <v>893</v>
      </c>
      <c r="K25" s="31" t="s">
        <v>894</v>
      </c>
      <c r="M25" s="28" t="s">
        <v>895</v>
      </c>
    </row>
    <row r="26" spans="1:15" ht="15" thickTop="1">
      <c r="B26" s="7"/>
    </row>
  </sheetData>
  <sheetProtection algorithmName="SHA-512" hashValue="hXgcxMaC5JvV/toqvdHCXZwAyTvAX3Am8YJwcnrZCddENlSL0XMhfMz/JLsbEtYi2FaO6E4POrrKK/FTId+2VA==" saltValue="c/Vp2Tc5zFnVx/cPeaBqkA==" spinCount="100000" sheet="1" selectLockedCells="1" selectUnlockedCells="1"/>
  <customSheetViews>
    <customSheetView guid="{43B94AB2-A95E-4719-ABE7-23B9320ACD2E}" scale="70" state="hidden" topLeftCell="G1">
      <selection activeCell="M3" sqref="M3"/>
      <pageMargins left="0" right="0" top="0" bottom="0" header="0" footer="0"/>
      <pageSetup paperSize="9" orientation="portrait" r:id="rId1"/>
    </customSheetView>
  </customSheetViews>
  <mergeCells count="3">
    <mergeCell ref="A1:I1"/>
    <mergeCell ref="A2:A22"/>
    <mergeCell ref="B2:B6"/>
  </mergeCells>
  <pageMargins left="0.7" right="0.7" top="0.75" bottom="0.75" header="0.3" footer="0.3"/>
  <pageSetup paperSize="9" orientation="portrait"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3F5D4-81B1-4776-8E64-16B9DA9F2551}">
  <sheetPr codeName="Sheet11">
    <pageSetUpPr autoPageBreaks="0"/>
  </sheetPr>
  <dimension ref="A1:G50"/>
  <sheetViews>
    <sheetView zoomScale="66" zoomScaleNormal="66" workbookViewId="0">
      <selection activeCell="E50" sqref="E50"/>
    </sheetView>
  </sheetViews>
  <sheetFormatPr defaultRowHeight="14.5"/>
  <cols>
    <col min="1" max="7" width="18.26953125" customWidth="1"/>
  </cols>
  <sheetData>
    <row r="1" spans="1:7" ht="117" customHeight="1">
      <c r="A1" s="1" t="s">
        <v>896</v>
      </c>
      <c r="B1" s="2"/>
      <c r="C1" s="1" t="s">
        <v>897</v>
      </c>
      <c r="D1" s="1"/>
      <c r="E1" s="1" t="s">
        <v>898</v>
      </c>
      <c r="F1" s="1"/>
      <c r="G1" s="1"/>
    </row>
    <row r="2" spans="1:7" ht="105.75" customHeight="1">
      <c r="A2" s="1" t="s">
        <v>899</v>
      </c>
      <c r="B2" s="2"/>
      <c r="C2" s="1" t="s">
        <v>900</v>
      </c>
      <c r="D2" s="1"/>
      <c r="E2" s="1" t="s">
        <v>901</v>
      </c>
      <c r="F2" s="1"/>
      <c r="G2" s="1"/>
    </row>
    <row r="3" spans="1:7" ht="87">
      <c r="A3" s="1" t="s">
        <v>902</v>
      </c>
      <c r="B3" s="2"/>
      <c r="C3" s="1" t="s">
        <v>903</v>
      </c>
      <c r="D3" s="1"/>
      <c r="E3" s="1" t="s">
        <v>904</v>
      </c>
      <c r="F3" s="1"/>
      <c r="G3" s="1"/>
    </row>
    <row r="4" spans="1:7" ht="87">
      <c r="A4" s="1" t="s">
        <v>905</v>
      </c>
      <c r="B4" s="2"/>
      <c r="C4" s="1" t="s">
        <v>906</v>
      </c>
      <c r="D4" s="1"/>
      <c r="E4" s="1" t="s">
        <v>907</v>
      </c>
      <c r="F4" s="1"/>
      <c r="G4" s="1"/>
    </row>
    <row r="5" spans="1:7">
      <c r="A5" s="1"/>
      <c r="B5" s="2"/>
      <c r="C5" s="1"/>
      <c r="D5" s="1"/>
      <c r="E5" s="1"/>
      <c r="F5" s="1"/>
      <c r="G5" s="1"/>
    </row>
    <row r="7" spans="1:7" ht="72.5">
      <c r="A7" s="2" t="s">
        <v>908</v>
      </c>
      <c r="B7" s="2"/>
      <c r="C7" s="2" t="s">
        <v>909</v>
      </c>
      <c r="D7" s="2"/>
      <c r="E7" s="2" t="s">
        <v>910</v>
      </c>
      <c r="F7" s="2"/>
      <c r="G7" s="2"/>
    </row>
    <row r="8" spans="1:7" ht="87">
      <c r="A8" s="2" t="s">
        <v>911</v>
      </c>
      <c r="B8" s="2"/>
      <c r="C8" s="2" t="s">
        <v>912</v>
      </c>
      <c r="D8" s="2"/>
      <c r="E8" s="2" t="s">
        <v>913</v>
      </c>
      <c r="F8" s="2"/>
      <c r="G8" s="2"/>
    </row>
    <row r="9" spans="1:7" ht="87">
      <c r="A9" s="2" t="s">
        <v>914</v>
      </c>
      <c r="B9" s="2"/>
      <c r="C9" s="2" t="s">
        <v>915</v>
      </c>
      <c r="D9" s="2"/>
      <c r="E9" s="2" t="s">
        <v>916</v>
      </c>
      <c r="F9" s="2"/>
      <c r="G9" s="2"/>
    </row>
    <row r="10" spans="1:7" ht="87">
      <c r="A10" s="2" t="s">
        <v>917</v>
      </c>
      <c r="B10" s="2"/>
      <c r="C10" s="2" t="s">
        <v>918</v>
      </c>
      <c r="D10" s="2"/>
      <c r="E10" s="2" t="s">
        <v>919</v>
      </c>
      <c r="F10" s="2"/>
      <c r="G10" s="2"/>
    </row>
    <row r="11" spans="1:7">
      <c r="A11" s="2"/>
      <c r="B11" s="2"/>
      <c r="C11" s="2"/>
      <c r="D11" s="2"/>
      <c r="E11" s="2"/>
      <c r="F11" s="2"/>
      <c r="G11" s="2"/>
    </row>
    <row r="12" spans="1:7">
      <c r="A12" s="2"/>
      <c r="B12" s="2"/>
      <c r="C12" s="2"/>
      <c r="D12" s="2"/>
      <c r="E12" s="2"/>
      <c r="F12" s="2"/>
      <c r="G12" s="2"/>
    </row>
    <row r="14" spans="1:7" ht="58" customHeight="1">
      <c r="A14" s="2" t="s">
        <v>920</v>
      </c>
      <c r="B14" s="1" t="s">
        <v>921</v>
      </c>
      <c r="C14" s="1" t="s">
        <v>922</v>
      </c>
      <c r="D14" s="1" t="s">
        <v>923</v>
      </c>
      <c r="E14" s="1" t="s">
        <v>924</v>
      </c>
      <c r="F14" s="1"/>
      <c r="G14" s="1"/>
    </row>
    <row r="15" spans="1:7" ht="72.650000000000006" customHeight="1">
      <c r="A15" s="2" t="s">
        <v>925</v>
      </c>
      <c r="B15" s="1" t="s">
        <v>926</v>
      </c>
      <c r="C15" s="1" t="s">
        <v>927</v>
      </c>
      <c r="D15" s="1" t="s">
        <v>928</v>
      </c>
      <c r="E15" s="1" t="s">
        <v>929</v>
      </c>
      <c r="F15" s="1"/>
      <c r="G15" s="1"/>
    </row>
    <row r="16" spans="1:7" ht="72.650000000000006" customHeight="1">
      <c r="A16" s="2" t="s">
        <v>930</v>
      </c>
      <c r="B16" s="1" t="s">
        <v>931</v>
      </c>
      <c r="C16" s="1" t="s">
        <v>932</v>
      </c>
      <c r="D16" s="1" t="s">
        <v>933</v>
      </c>
      <c r="E16" s="1" t="s">
        <v>934</v>
      </c>
      <c r="F16" s="1"/>
      <c r="G16" s="1"/>
    </row>
    <row r="17" spans="1:7" ht="72.650000000000006" customHeight="1">
      <c r="A17" s="2" t="s">
        <v>935</v>
      </c>
      <c r="B17" s="1" t="s">
        <v>936</v>
      </c>
      <c r="C17" s="1" t="s">
        <v>937</v>
      </c>
      <c r="D17" s="1" t="s">
        <v>938</v>
      </c>
      <c r="E17" s="1" t="s">
        <v>939</v>
      </c>
      <c r="F17" s="1"/>
      <c r="G17" s="1"/>
    </row>
    <row r="18" spans="1:7" ht="72.650000000000006" customHeight="1">
      <c r="A18" s="2"/>
      <c r="B18" s="1"/>
      <c r="C18" s="1"/>
      <c r="D18" s="1"/>
      <c r="E18" s="1"/>
      <c r="F18" s="1"/>
      <c r="G18" s="1"/>
    </row>
    <row r="20" spans="1:7" ht="88.5" customHeight="1">
      <c r="A20" s="1" t="s">
        <v>940</v>
      </c>
      <c r="B20" s="1"/>
      <c r="C20" s="1"/>
      <c r="D20" s="16" t="s">
        <v>941</v>
      </c>
      <c r="E20" s="1"/>
      <c r="F20" s="16" t="s">
        <v>942</v>
      </c>
      <c r="G20" s="1"/>
    </row>
    <row r="21" spans="1:7" ht="88.5" customHeight="1">
      <c r="A21" s="1" t="s">
        <v>943</v>
      </c>
      <c r="B21" s="1"/>
      <c r="C21" s="1"/>
      <c r="D21" s="1" t="s">
        <v>944</v>
      </c>
      <c r="E21" s="1"/>
      <c r="F21" s="1" t="s">
        <v>945</v>
      </c>
    </row>
    <row r="22" spans="1:7" ht="88.5" customHeight="1">
      <c r="A22" s="1" t="s">
        <v>946</v>
      </c>
      <c r="B22" s="1"/>
      <c r="C22" s="1"/>
      <c r="D22" s="16" t="s">
        <v>947</v>
      </c>
      <c r="E22" s="1"/>
      <c r="F22" s="16" t="s">
        <v>948</v>
      </c>
    </row>
    <row r="23" spans="1:7" ht="88.5" customHeight="1">
      <c r="A23" s="1" t="s">
        <v>949</v>
      </c>
      <c r="B23" s="1"/>
      <c r="C23" s="1"/>
      <c r="D23" s="1" t="s">
        <v>950</v>
      </c>
      <c r="E23" s="1"/>
      <c r="F23" s="1" t="s">
        <v>951</v>
      </c>
    </row>
    <row r="24" spans="1:7" ht="88.5" customHeight="1">
      <c r="A24" s="1"/>
      <c r="B24" s="1"/>
      <c r="C24" s="1"/>
      <c r="D24" s="1"/>
      <c r="E24" s="1"/>
      <c r="F24" s="1"/>
    </row>
    <row r="25" spans="1:7" ht="88.5" customHeight="1"/>
    <row r="26" spans="1:7" ht="88.5" customHeight="1">
      <c r="A26" s="17" t="s">
        <v>952</v>
      </c>
      <c r="B26" s="1" t="s">
        <v>953</v>
      </c>
      <c r="C26" s="1" t="s">
        <v>954</v>
      </c>
      <c r="D26" s="17" t="s">
        <v>955</v>
      </c>
      <c r="E26" s="1" t="s">
        <v>956</v>
      </c>
      <c r="F26" s="1"/>
      <c r="G26" s="18" t="s">
        <v>957</v>
      </c>
    </row>
    <row r="27" spans="1:7" ht="72.650000000000006" customHeight="1">
      <c r="A27" s="1" t="s">
        <v>958</v>
      </c>
      <c r="B27" s="1" t="s">
        <v>959</v>
      </c>
      <c r="C27" s="1" t="s">
        <v>960</v>
      </c>
      <c r="D27" s="17" t="s">
        <v>961</v>
      </c>
      <c r="E27" s="1" t="s">
        <v>962</v>
      </c>
      <c r="F27" s="1"/>
      <c r="G27" s="2" t="s">
        <v>963</v>
      </c>
    </row>
    <row r="28" spans="1:7" ht="72.650000000000006" customHeight="1">
      <c r="A28" s="17" t="s">
        <v>964</v>
      </c>
      <c r="B28" s="1" t="s">
        <v>965</v>
      </c>
      <c r="C28" s="1" t="s">
        <v>966</v>
      </c>
      <c r="D28" s="17" t="s">
        <v>967</v>
      </c>
      <c r="E28" s="1" t="s">
        <v>968</v>
      </c>
      <c r="F28" s="1"/>
      <c r="G28" s="18" t="s">
        <v>969</v>
      </c>
    </row>
    <row r="29" spans="1:7" ht="72.650000000000006" customHeight="1">
      <c r="A29" s="1" t="s">
        <v>970</v>
      </c>
      <c r="B29" s="1" t="s">
        <v>971</v>
      </c>
      <c r="C29" s="1" t="s">
        <v>972</v>
      </c>
      <c r="D29" s="1" t="s">
        <v>973</v>
      </c>
      <c r="E29" s="1" t="s">
        <v>974</v>
      </c>
      <c r="F29" s="1"/>
      <c r="G29" s="2" t="s">
        <v>975</v>
      </c>
    </row>
    <row r="30" spans="1:7" ht="72.650000000000006" customHeight="1">
      <c r="A30" s="1"/>
      <c r="B30" s="1"/>
      <c r="C30" s="1"/>
      <c r="D30" s="1"/>
      <c r="E30" s="1"/>
      <c r="F30" s="1"/>
      <c r="G30" s="2"/>
    </row>
    <row r="32" spans="1:7" ht="72.650000000000006" customHeight="1">
      <c r="A32" s="1" t="s">
        <v>976</v>
      </c>
      <c r="B32" s="1"/>
      <c r="C32" s="2"/>
      <c r="D32" s="1" t="s">
        <v>977</v>
      </c>
      <c r="E32" s="1"/>
      <c r="F32" s="1"/>
      <c r="G32" s="1"/>
    </row>
    <row r="33" spans="1:7" ht="72.650000000000006" customHeight="1">
      <c r="A33" s="1" t="s">
        <v>978</v>
      </c>
      <c r="B33" s="1"/>
      <c r="C33" s="2"/>
      <c r="D33" s="1" t="s">
        <v>979</v>
      </c>
      <c r="E33" s="1"/>
      <c r="F33" s="1"/>
      <c r="G33" s="1"/>
    </row>
    <row r="34" spans="1:7" ht="116">
      <c r="A34" s="1" t="s">
        <v>980</v>
      </c>
      <c r="B34" s="1"/>
      <c r="C34" s="2"/>
      <c r="D34" s="1" t="s">
        <v>981</v>
      </c>
      <c r="E34" s="1"/>
      <c r="F34" s="1"/>
      <c r="G34" s="1"/>
    </row>
    <row r="35" spans="1:7" ht="116">
      <c r="A35" s="1" t="s">
        <v>982</v>
      </c>
      <c r="B35" s="1"/>
      <c r="C35" s="2"/>
      <c r="D35" s="1" t="s">
        <v>983</v>
      </c>
      <c r="E35" s="1"/>
      <c r="F35" s="1"/>
      <c r="G35" s="1"/>
    </row>
    <row r="36" spans="1:7">
      <c r="A36" s="1"/>
      <c r="B36" s="1"/>
      <c r="C36" s="2"/>
      <c r="D36" s="1"/>
      <c r="E36" s="1"/>
      <c r="F36" s="1"/>
      <c r="G36" s="1"/>
    </row>
    <row r="38" spans="1:7" ht="43.5" customHeight="1">
      <c r="A38" s="2" t="s">
        <v>984</v>
      </c>
      <c r="B38" s="2" t="s">
        <v>985</v>
      </c>
      <c r="C38" s="2" t="s">
        <v>986</v>
      </c>
      <c r="D38" s="19" t="s">
        <v>987</v>
      </c>
      <c r="E38" s="19" t="s">
        <v>988</v>
      </c>
      <c r="F38" s="2" t="s">
        <v>989</v>
      </c>
      <c r="G38" s="2" t="s">
        <v>990</v>
      </c>
    </row>
    <row r="39" spans="1:7" ht="43.5" customHeight="1">
      <c r="A39" s="2" t="s">
        <v>991</v>
      </c>
      <c r="B39" s="1" t="s">
        <v>992</v>
      </c>
      <c r="C39" s="2" t="s">
        <v>993</v>
      </c>
      <c r="D39" s="2" t="s">
        <v>994</v>
      </c>
      <c r="E39" s="1" t="s">
        <v>995</v>
      </c>
      <c r="F39" s="2" t="s">
        <v>996</v>
      </c>
      <c r="G39" s="2" t="s">
        <v>997</v>
      </c>
    </row>
    <row r="40" spans="1:7" ht="43.5" customHeight="1">
      <c r="A40" s="2" t="s">
        <v>998</v>
      </c>
      <c r="B40" s="2" t="s">
        <v>999</v>
      </c>
      <c r="C40" s="2" t="s">
        <v>1000</v>
      </c>
      <c r="D40" s="19" t="s">
        <v>1001</v>
      </c>
      <c r="E40" s="19" t="s">
        <v>1002</v>
      </c>
      <c r="F40" s="2" t="s">
        <v>1003</v>
      </c>
      <c r="G40" s="2" t="s">
        <v>1004</v>
      </c>
    </row>
    <row r="41" spans="1:7" ht="116">
      <c r="A41" s="2" t="s">
        <v>1005</v>
      </c>
      <c r="B41" s="1" t="s">
        <v>1006</v>
      </c>
      <c r="C41" s="2" t="s">
        <v>1007</v>
      </c>
      <c r="D41" s="2" t="s">
        <v>1008</v>
      </c>
      <c r="E41" s="1" t="s">
        <v>1009</v>
      </c>
      <c r="F41" s="2" t="s">
        <v>1010</v>
      </c>
      <c r="G41" s="2" t="s">
        <v>1011</v>
      </c>
    </row>
    <row r="42" spans="1:7">
      <c r="A42" s="2"/>
      <c r="B42" s="1"/>
      <c r="D42" s="2"/>
      <c r="E42" s="1"/>
      <c r="G42" s="2"/>
    </row>
    <row r="43" spans="1:7" ht="72.5">
      <c r="A43" s="1" t="s">
        <v>1012</v>
      </c>
      <c r="C43" s="1" t="s">
        <v>1013</v>
      </c>
    </row>
    <row r="44" spans="1:7" ht="87">
      <c r="A44" s="1" t="s">
        <v>1014</v>
      </c>
      <c r="C44" s="1" t="s">
        <v>1015</v>
      </c>
    </row>
    <row r="45" spans="1:7" ht="87">
      <c r="A45" s="1" t="s">
        <v>1016</v>
      </c>
      <c r="C45" s="1" t="s">
        <v>1017</v>
      </c>
    </row>
    <row r="46" spans="1:7" ht="87">
      <c r="A46" s="1" t="s">
        <v>1018</v>
      </c>
      <c r="C46" s="1" t="s">
        <v>1019</v>
      </c>
    </row>
    <row r="47" spans="1:7" ht="101.5">
      <c r="A47" s="1" t="s">
        <v>1020</v>
      </c>
      <c r="D47" s="1" t="s">
        <v>1021</v>
      </c>
      <c r="F47" s="2" t="s">
        <v>1022</v>
      </c>
      <c r="G47" s="1"/>
    </row>
    <row r="48" spans="1:7" ht="101.5">
      <c r="A48" s="1" t="s">
        <v>1023</v>
      </c>
      <c r="D48" s="1" t="s">
        <v>1024</v>
      </c>
      <c r="E48" s="20" t="s">
        <v>1025</v>
      </c>
      <c r="F48" s="2" t="s">
        <v>1026</v>
      </c>
    </row>
    <row r="49" spans="1:6" ht="116">
      <c r="A49" s="1" t="s">
        <v>1027</v>
      </c>
      <c r="D49" s="1" t="s">
        <v>1028</v>
      </c>
      <c r="F49" s="2" t="s">
        <v>1029</v>
      </c>
    </row>
    <row r="50" spans="1:6" ht="116">
      <c r="A50" s="1" t="s">
        <v>1030</v>
      </c>
      <c r="D50" s="1" t="s">
        <v>1031</v>
      </c>
      <c r="F50" s="2" t="s">
        <v>1032</v>
      </c>
    </row>
  </sheetData>
  <sheetProtection algorithmName="SHA-512" hashValue="r/FQybg/g7Ye0NqtRyFY+pPl04Z83/nyDz5pVkwOBtTYT9cpKUAn3qXE22Pd3h+oXsK8O/HAozqXcALip1W18g==" saltValue="QyzINml83YHtlKEP/gwQ7Q==" spinCount="100000" sheet="1" selectLockedCells="1" selectUnlockedCells="1"/>
  <customSheetViews>
    <customSheetView guid="{43B94AB2-A95E-4719-ABE7-23B9320ACD2E}" scale="66" state="hidden" topLeftCell="A35">
      <selection activeCell="G7" sqref="G7"/>
      <pageMargins left="0" right="0" top="0" bottom="0" header="0" footer="0"/>
      <pageSetup paperSize="9" orientation="portrait" r:id="rId1"/>
    </customSheetView>
  </customSheetViews>
  <pageMargins left="0.7" right="0.7" top="0.75" bottom="0.75" header="0.3" footer="0.3"/>
  <pageSetup paperSize="9" orientation="portrait"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C0B20-261B-4B26-89AC-FB1E0A9B7CE3}">
  <sheetPr codeName="Sheet12">
    <pageSetUpPr autoPageBreaks="0"/>
  </sheetPr>
  <dimension ref="A1:G49"/>
  <sheetViews>
    <sheetView zoomScale="75" zoomScaleNormal="100" workbookViewId="0">
      <selection activeCell="G32" sqref="G32"/>
    </sheetView>
  </sheetViews>
  <sheetFormatPr defaultRowHeight="14.5"/>
  <cols>
    <col min="1" max="7" width="18.26953125" customWidth="1"/>
  </cols>
  <sheetData>
    <row r="1" spans="1:7" ht="117" customHeight="1">
      <c r="A1" s="1" t="s">
        <v>1033</v>
      </c>
      <c r="B1" s="2"/>
      <c r="C1" s="1"/>
      <c r="D1" s="1"/>
      <c r="E1" s="1" t="s">
        <v>1034</v>
      </c>
      <c r="F1" s="1"/>
      <c r="G1" s="1"/>
    </row>
    <row r="2" spans="1:7" ht="105.75" customHeight="1">
      <c r="A2" s="1" t="s">
        <v>1035</v>
      </c>
      <c r="B2" s="2"/>
      <c r="C2" s="1"/>
      <c r="D2" s="1"/>
      <c r="E2" s="1" t="s">
        <v>1036</v>
      </c>
      <c r="F2" s="1"/>
      <c r="G2" s="1"/>
    </row>
    <row r="3" spans="1:7" ht="130.5">
      <c r="A3" s="1" t="s">
        <v>1037</v>
      </c>
      <c r="B3" s="2"/>
      <c r="C3" s="1"/>
      <c r="D3" s="1"/>
      <c r="E3" s="1" t="s">
        <v>1038</v>
      </c>
      <c r="F3" s="1"/>
      <c r="G3" s="1"/>
    </row>
    <row r="4" spans="1:7" ht="130.5">
      <c r="A4" s="1" t="s">
        <v>1039</v>
      </c>
      <c r="B4" s="2"/>
      <c r="C4" s="1"/>
      <c r="D4" s="1"/>
      <c r="E4" s="1" t="s">
        <v>1040</v>
      </c>
      <c r="F4" s="1"/>
      <c r="G4" s="1"/>
    </row>
    <row r="5" spans="1:7">
      <c r="A5" s="1"/>
      <c r="B5" s="2"/>
      <c r="C5" s="1"/>
      <c r="D5" s="1"/>
      <c r="E5" s="1"/>
      <c r="F5" s="1"/>
      <c r="G5" s="1"/>
    </row>
    <row r="6" spans="1:7">
      <c r="E6" s="21"/>
    </row>
    <row r="7" spans="1:7" ht="130.5">
      <c r="A7" s="2" t="s">
        <v>1041</v>
      </c>
      <c r="B7" s="2"/>
      <c r="C7" s="2" t="s">
        <v>1042</v>
      </c>
      <c r="D7" s="2"/>
      <c r="E7" s="2" t="s">
        <v>1043</v>
      </c>
      <c r="F7" s="2" t="s">
        <v>1044</v>
      </c>
      <c r="G7" s="2"/>
    </row>
    <row r="8" spans="1:7" ht="145">
      <c r="A8" s="2" t="s">
        <v>1045</v>
      </c>
      <c r="B8" s="2"/>
      <c r="C8" s="2" t="s">
        <v>1046</v>
      </c>
      <c r="D8" s="2"/>
      <c r="E8" s="2" t="s">
        <v>1047</v>
      </c>
      <c r="F8" s="2" t="s">
        <v>1048</v>
      </c>
      <c r="G8" s="2"/>
    </row>
    <row r="9" spans="1:7" ht="145">
      <c r="A9" s="2" t="s">
        <v>1049</v>
      </c>
      <c r="B9" s="2"/>
      <c r="C9" s="2" t="s">
        <v>1050</v>
      </c>
      <c r="D9" s="2"/>
      <c r="E9" s="2" t="s">
        <v>1051</v>
      </c>
      <c r="F9" s="2" t="s">
        <v>1052</v>
      </c>
      <c r="G9" s="2"/>
    </row>
    <row r="10" spans="1:7" ht="145">
      <c r="A10" s="2" t="s">
        <v>1053</v>
      </c>
      <c r="B10" s="2"/>
      <c r="C10" s="2" t="s">
        <v>1054</v>
      </c>
      <c r="D10" s="2"/>
      <c r="E10" s="2" t="s">
        <v>1055</v>
      </c>
      <c r="F10" s="2" t="s">
        <v>1056</v>
      </c>
      <c r="G10" s="2"/>
    </row>
    <row r="11" spans="1:7">
      <c r="A11" s="2"/>
      <c r="B11" s="2"/>
      <c r="C11" s="2"/>
      <c r="D11" s="2"/>
      <c r="E11" s="2"/>
      <c r="F11" s="2"/>
      <c r="G11" s="2"/>
    </row>
    <row r="12" spans="1:7">
      <c r="A12" s="2"/>
      <c r="B12" s="2"/>
      <c r="C12" s="2"/>
      <c r="D12" s="2"/>
      <c r="E12" s="2"/>
      <c r="F12" s="2"/>
      <c r="G12" s="2"/>
    </row>
    <row r="14" spans="1:7" ht="58" customHeight="1">
      <c r="A14" s="2" t="s">
        <v>1057</v>
      </c>
      <c r="B14" s="1" t="s">
        <v>1058</v>
      </c>
      <c r="C14" s="1" t="s">
        <v>1059</v>
      </c>
      <c r="D14" s="1"/>
      <c r="E14" s="1"/>
      <c r="F14" s="1"/>
      <c r="G14" s="1"/>
    </row>
    <row r="15" spans="1:7" ht="72.650000000000006" customHeight="1">
      <c r="A15" s="2" t="s">
        <v>1060</v>
      </c>
      <c r="B15" s="1" t="s">
        <v>1061</v>
      </c>
      <c r="C15" s="1" t="s">
        <v>1062</v>
      </c>
      <c r="D15" s="1"/>
      <c r="E15" s="1"/>
      <c r="F15" s="1"/>
      <c r="G15" s="1"/>
    </row>
    <row r="16" spans="1:7" ht="72.650000000000006" customHeight="1">
      <c r="A16" s="2" t="s">
        <v>1063</v>
      </c>
      <c r="B16" s="1" t="s">
        <v>1064</v>
      </c>
      <c r="C16" s="1" t="s">
        <v>1065</v>
      </c>
      <c r="D16" s="1"/>
      <c r="E16" s="1"/>
      <c r="F16" s="1"/>
      <c r="G16" s="1"/>
    </row>
    <row r="17" spans="1:7" ht="72.650000000000006" customHeight="1">
      <c r="A17" s="2" t="s">
        <v>1066</v>
      </c>
      <c r="B17" s="1" t="s">
        <v>1067</v>
      </c>
      <c r="C17" s="1" t="s">
        <v>1068</v>
      </c>
      <c r="D17" s="1"/>
      <c r="E17" s="1"/>
      <c r="F17" s="1"/>
      <c r="G17" s="1"/>
    </row>
    <row r="18" spans="1:7" ht="72.650000000000006" customHeight="1">
      <c r="A18" s="2"/>
      <c r="B18" s="1"/>
      <c r="C18" s="1"/>
      <c r="D18" s="1"/>
      <c r="E18" s="1"/>
      <c r="F18" s="1"/>
      <c r="G18" s="1"/>
    </row>
    <row r="20" spans="1:7" ht="88.5" customHeight="1">
      <c r="A20" s="1" t="s">
        <v>1069</v>
      </c>
      <c r="B20" s="1"/>
      <c r="C20" s="1"/>
      <c r="D20" s="16" t="s">
        <v>1070</v>
      </c>
      <c r="E20" s="1"/>
      <c r="F20" s="16" t="s">
        <v>1071</v>
      </c>
      <c r="G20" s="1"/>
    </row>
    <row r="21" spans="1:7" ht="88.5" customHeight="1">
      <c r="A21" s="1" t="s">
        <v>1072</v>
      </c>
      <c r="B21" s="1"/>
      <c r="C21" s="1"/>
      <c r="D21" s="1" t="s">
        <v>1073</v>
      </c>
      <c r="E21" s="1"/>
      <c r="F21" s="1" t="s">
        <v>1074</v>
      </c>
    </row>
    <row r="22" spans="1:7" ht="88.5" customHeight="1">
      <c r="A22" s="1" t="s">
        <v>1075</v>
      </c>
      <c r="B22" s="1"/>
      <c r="C22" s="1"/>
      <c r="D22" s="16" t="s">
        <v>1076</v>
      </c>
      <c r="E22" s="1"/>
      <c r="F22" s="16" t="s">
        <v>1077</v>
      </c>
    </row>
    <row r="23" spans="1:7" ht="88.5" customHeight="1">
      <c r="A23" s="1" t="s">
        <v>1078</v>
      </c>
      <c r="B23" s="1"/>
      <c r="C23" s="1"/>
      <c r="D23" s="1" t="s">
        <v>1079</v>
      </c>
      <c r="E23" s="1"/>
      <c r="F23" s="1" t="s">
        <v>1080</v>
      </c>
    </row>
    <row r="24" spans="1:7" ht="88.5" customHeight="1">
      <c r="A24" s="1"/>
      <c r="B24" s="1"/>
      <c r="C24" s="1"/>
      <c r="D24" s="1"/>
      <c r="E24" s="1"/>
      <c r="F24" s="1"/>
    </row>
    <row r="25" spans="1:7" ht="88.5" customHeight="1"/>
    <row r="26" spans="1:7" ht="88.5" customHeight="1">
      <c r="A26" s="17" t="s">
        <v>1081</v>
      </c>
      <c r="B26" s="1" t="s">
        <v>1082</v>
      </c>
      <c r="C26" s="1"/>
      <c r="D26" s="17"/>
      <c r="E26" s="1"/>
      <c r="F26" s="1"/>
      <c r="G26" s="18"/>
    </row>
    <row r="27" spans="1:7" ht="72.650000000000006" customHeight="1">
      <c r="A27" s="1" t="s">
        <v>1083</v>
      </c>
      <c r="B27" s="1" t="s">
        <v>1084</v>
      </c>
      <c r="C27" s="1"/>
      <c r="D27" s="17"/>
      <c r="E27" s="1"/>
      <c r="F27" s="1"/>
      <c r="G27" s="2"/>
    </row>
    <row r="28" spans="1:7" ht="72.650000000000006" customHeight="1">
      <c r="A28" s="17" t="s">
        <v>1085</v>
      </c>
      <c r="B28" s="1" t="s">
        <v>1086</v>
      </c>
      <c r="C28" s="1"/>
      <c r="D28" s="1"/>
      <c r="E28" s="1"/>
      <c r="F28" s="1"/>
      <c r="G28" s="2"/>
    </row>
    <row r="29" spans="1:7" ht="72.650000000000006" customHeight="1">
      <c r="A29" s="1" t="s">
        <v>1087</v>
      </c>
      <c r="B29" s="1" t="s">
        <v>1088</v>
      </c>
      <c r="C29" s="1"/>
      <c r="D29" s="1"/>
      <c r="E29" s="1"/>
      <c r="F29" s="1"/>
      <c r="G29" s="2"/>
    </row>
    <row r="30" spans="1:7" ht="72.650000000000006" customHeight="1">
      <c r="A30" s="1"/>
      <c r="B30" s="1"/>
      <c r="C30" s="1"/>
      <c r="D30" s="1"/>
      <c r="E30" s="1"/>
      <c r="F30" s="1"/>
      <c r="G30" s="2"/>
    </row>
    <row r="32" spans="1:7" ht="72.650000000000006" customHeight="1">
      <c r="A32" s="1" t="s">
        <v>1089</v>
      </c>
      <c r="B32" s="1" t="s">
        <v>1090</v>
      </c>
      <c r="C32" s="2" t="s">
        <v>1091</v>
      </c>
      <c r="D32" s="1" t="s">
        <v>1092</v>
      </c>
      <c r="E32" s="1"/>
      <c r="F32" s="1"/>
      <c r="G32" s="1"/>
    </row>
    <row r="33" spans="1:7" ht="72.650000000000006" customHeight="1">
      <c r="A33" s="1" t="s">
        <v>1093</v>
      </c>
      <c r="B33" s="1" t="s">
        <v>1094</v>
      </c>
      <c r="C33" s="2" t="s">
        <v>1095</v>
      </c>
      <c r="D33" s="1" t="s">
        <v>1096</v>
      </c>
      <c r="E33" s="1"/>
      <c r="F33" s="1"/>
      <c r="G33" s="1"/>
    </row>
    <row r="34" spans="1:7" ht="130.5">
      <c r="A34" s="1" t="s">
        <v>1097</v>
      </c>
      <c r="B34" s="1" t="s">
        <v>1098</v>
      </c>
      <c r="C34" s="2" t="s">
        <v>1099</v>
      </c>
      <c r="D34" s="1" t="s">
        <v>1100</v>
      </c>
      <c r="E34" s="1"/>
      <c r="F34" s="1"/>
      <c r="G34" s="1"/>
    </row>
    <row r="35" spans="1:7" ht="130.5">
      <c r="A35" s="1" t="s">
        <v>1101</v>
      </c>
      <c r="B35" s="1" t="s">
        <v>1102</v>
      </c>
      <c r="C35" s="2" t="s">
        <v>1103</v>
      </c>
      <c r="D35" s="1" t="s">
        <v>1104</v>
      </c>
      <c r="E35" s="1"/>
      <c r="F35" s="1"/>
      <c r="G35" s="1"/>
    </row>
    <row r="36" spans="1:7">
      <c r="A36" s="1"/>
      <c r="B36" s="1"/>
      <c r="C36" s="2"/>
      <c r="D36" s="1"/>
      <c r="E36" s="1"/>
      <c r="F36" s="1"/>
      <c r="G36" s="1"/>
    </row>
    <row r="38" spans="1:7" ht="82.5" customHeight="1">
      <c r="A38" s="2" t="s">
        <v>1105</v>
      </c>
      <c r="B38" s="2" t="s">
        <v>1106</v>
      </c>
      <c r="C38" s="2" t="s">
        <v>1107</v>
      </c>
      <c r="D38" s="19" t="s">
        <v>1108</v>
      </c>
      <c r="E38" s="19" t="s">
        <v>1109</v>
      </c>
      <c r="F38" s="2" t="s">
        <v>1110</v>
      </c>
      <c r="G38" s="2"/>
    </row>
    <row r="39" spans="1:7" ht="119.5" customHeight="1">
      <c r="A39" s="2" t="s">
        <v>1111</v>
      </c>
      <c r="B39" s="1" t="s">
        <v>1112</v>
      </c>
      <c r="C39" s="2" t="s">
        <v>1113</v>
      </c>
      <c r="D39" s="2" t="s">
        <v>1114</v>
      </c>
      <c r="E39" s="1" t="s">
        <v>1115</v>
      </c>
      <c r="F39" s="2" t="s">
        <v>1116</v>
      </c>
      <c r="G39" s="2"/>
    </row>
    <row r="40" spans="1:7" ht="148" customHeight="1">
      <c r="A40" s="2" t="s">
        <v>1117</v>
      </c>
      <c r="B40" s="2" t="s">
        <v>1118</v>
      </c>
      <c r="C40" s="2" t="s">
        <v>1119</v>
      </c>
      <c r="D40" s="19" t="s">
        <v>1120</v>
      </c>
      <c r="E40" s="19" t="s">
        <v>1121</v>
      </c>
      <c r="F40" s="2" t="s">
        <v>1122</v>
      </c>
      <c r="G40" s="2"/>
    </row>
    <row r="41" spans="1:7" ht="130.5">
      <c r="A41" s="2" t="s">
        <v>1123</v>
      </c>
      <c r="B41" s="1" t="s">
        <v>1124</v>
      </c>
      <c r="C41" s="2" t="s">
        <v>1125</v>
      </c>
      <c r="D41" s="2" t="s">
        <v>1126</v>
      </c>
      <c r="E41" s="1" t="s">
        <v>1127</v>
      </c>
      <c r="F41" s="2" t="s">
        <v>1128</v>
      </c>
      <c r="G41" s="2"/>
    </row>
    <row r="42" spans="1:7">
      <c r="A42" s="2"/>
      <c r="B42" s="1"/>
      <c r="D42" s="2"/>
      <c r="E42" s="1"/>
      <c r="G42" s="2"/>
    </row>
    <row r="43" spans="1:7">
      <c r="A43" s="1"/>
      <c r="C43" s="1"/>
    </row>
    <row r="44" spans="1:7">
      <c r="A44" s="1"/>
      <c r="C44" s="1"/>
    </row>
    <row r="45" spans="1:7">
      <c r="A45" s="1"/>
      <c r="C45" s="1"/>
    </row>
    <row r="47" spans="1:7">
      <c r="A47" s="1"/>
      <c r="D47" s="1"/>
      <c r="F47" s="2"/>
      <c r="G47" s="1"/>
    </row>
    <row r="48" spans="1:7">
      <c r="A48" s="1"/>
      <c r="D48" s="1"/>
      <c r="E48" s="20"/>
      <c r="F48" s="2"/>
    </row>
    <row r="49" spans="1:6">
      <c r="A49" s="1"/>
      <c r="D49" s="1"/>
      <c r="F49" s="2"/>
    </row>
  </sheetData>
  <sheetProtection algorithmName="SHA-512" hashValue="BIQZ4XBWdbA5bi8q9rssjhawpiTiF3sEAaAl0fhUiIBKWRI0CFRKkXAwhazSl1nRLKnr/XkyEjevgXCrjdfBLg==" saltValue="hgPBUgPZ7u+V3l3CCm9/5A==" spinCount="100000" sheet="1" selectLockedCells="1" selectUnlockedCells="1"/>
  <customSheetViews>
    <customSheetView guid="{43B94AB2-A95E-4719-ABE7-23B9320ACD2E}" scale="46" state="hidden" topLeftCell="A32">
      <selection activeCell="G38" sqref="G38:G40"/>
      <pageMargins left="0" right="0" top="0" bottom="0" header="0" footer="0"/>
      <pageSetup paperSize="9" orientation="portrait" r:id="rId1"/>
    </customSheetView>
  </customSheetViews>
  <pageMargins left="0.7" right="0.7" top="0.75" bottom="0.75" header="0.3" footer="0.3"/>
  <pageSetup paperSize="9" orientation="portrait"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E9D6-18D4-429B-AAC0-391C5595725A}">
  <sheetPr>
    <tabColor theme="9" tint="0.39997558519241921"/>
    <pageSetUpPr autoPageBreaks="0"/>
  </sheetPr>
  <dimension ref="A1:R38"/>
  <sheetViews>
    <sheetView zoomScale="60" zoomScaleNormal="60" workbookViewId="0">
      <selection activeCell="C26" sqref="C26:R26"/>
    </sheetView>
  </sheetViews>
  <sheetFormatPr defaultRowHeight="14.5"/>
  <cols>
    <col min="2" max="2" width="15.54296875" customWidth="1"/>
    <col min="3" max="18" width="20.54296875" customWidth="1"/>
  </cols>
  <sheetData>
    <row r="1" spans="1:18" ht="32.5" customHeight="1">
      <c r="A1" s="214" t="s">
        <v>0</v>
      </c>
      <c r="B1" s="217" t="s">
        <v>1</v>
      </c>
      <c r="C1" s="218"/>
      <c r="D1" s="218"/>
      <c r="E1" s="218"/>
      <c r="F1" s="218"/>
      <c r="G1" s="218"/>
      <c r="H1" s="218"/>
      <c r="I1" s="218"/>
      <c r="J1" s="218"/>
      <c r="K1" s="218"/>
      <c r="L1" s="218"/>
      <c r="M1" s="218"/>
      <c r="N1" s="218"/>
      <c r="O1" s="218"/>
      <c r="P1" s="218"/>
      <c r="Q1" s="218"/>
      <c r="R1" s="218"/>
    </row>
    <row r="2" spans="1:18" ht="153.65" customHeight="1">
      <c r="A2" s="215"/>
      <c r="B2" s="203" t="s">
        <v>2</v>
      </c>
      <c r="C2" s="79" t="s">
        <v>3</v>
      </c>
      <c r="D2" s="79" t="s">
        <v>4</v>
      </c>
      <c r="E2" s="201" t="s">
        <v>5</v>
      </c>
      <c r="F2" s="201"/>
      <c r="G2" s="201" t="s">
        <v>6</v>
      </c>
      <c r="H2" s="201"/>
      <c r="I2" s="201" t="s">
        <v>7</v>
      </c>
      <c r="J2" s="201"/>
      <c r="K2" s="201" t="s">
        <v>8</v>
      </c>
      <c r="L2" s="201"/>
      <c r="M2" s="201" t="s">
        <v>9</v>
      </c>
      <c r="N2" s="201"/>
      <c r="O2" s="201" t="s">
        <v>10</v>
      </c>
      <c r="P2" s="201"/>
      <c r="Q2" s="201" t="s">
        <v>11</v>
      </c>
      <c r="R2" s="201"/>
    </row>
    <row r="3" spans="1:18" ht="30" customHeight="1">
      <c r="A3" s="215"/>
      <c r="B3" s="203"/>
      <c r="C3" s="80" t="s">
        <v>12</v>
      </c>
      <c r="D3" s="80" t="s">
        <v>12</v>
      </c>
      <c r="E3" s="212" t="s">
        <v>12</v>
      </c>
      <c r="F3" s="213"/>
      <c r="G3" s="212" t="s">
        <v>12</v>
      </c>
      <c r="H3" s="213"/>
      <c r="I3" s="212" t="s">
        <v>12</v>
      </c>
      <c r="J3" s="213"/>
      <c r="K3" s="212" t="s">
        <v>12</v>
      </c>
      <c r="L3" s="213"/>
      <c r="M3" s="212" t="s">
        <v>12</v>
      </c>
      <c r="N3" s="213"/>
      <c r="O3" s="212" t="s">
        <v>12</v>
      </c>
      <c r="P3" s="213"/>
      <c r="Q3" s="212" t="s">
        <v>12</v>
      </c>
      <c r="R3" s="213"/>
    </row>
    <row r="4" spans="1:18" ht="40" customHeight="1">
      <c r="A4" s="215"/>
      <c r="B4" s="203"/>
      <c r="C4" s="59" t="s">
        <v>13</v>
      </c>
      <c r="D4" s="59" t="s">
        <v>13</v>
      </c>
      <c r="E4" s="199" t="s">
        <v>13</v>
      </c>
      <c r="F4" s="199"/>
      <c r="G4" s="199" t="s">
        <v>13</v>
      </c>
      <c r="H4" s="199"/>
      <c r="I4" s="199" t="s">
        <v>13</v>
      </c>
      <c r="J4" s="199"/>
      <c r="K4" s="199" t="s">
        <v>13</v>
      </c>
      <c r="L4" s="199"/>
      <c r="M4" s="199" t="s">
        <v>13</v>
      </c>
      <c r="N4" s="199"/>
      <c r="O4" s="199" t="s">
        <v>13</v>
      </c>
      <c r="P4" s="199"/>
      <c r="Q4" s="199" t="s">
        <v>13</v>
      </c>
      <c r="R4" s="199"/>
    </row>
    <row r="5" spans="1:18" ht="120.65" customHeight="1">
      <c r="A5" s="215"/>
      <c r="B5" s="203" t="s">
        <v>14</v>
      </c>
      <c r="C5" s="201" t="s">
        <v>15</v>
      </c>
      <c r="D5" s="201"/>
      <c r="E5" s="209" t="s">
        <v>16</v>
      </c>
      <c r="F5" s="209"/>
      <c r="G5" s="209"/>
      <c r="H5" s="201" t="s">
        <v>17</v>
      </c>
      <c r="I5" s="201"/>
      <c r="J5" s="201"/>
      <c r="K5" s="201" t="s">
        <v>18</v>
      </c>
      <c r="L5" s="201"/>
      <c r="M5" s="201"/>
      <c r="N5" s="201" t="s">
        <v>19</v>
      </c>
      <c r="O5" s="201"/>
      <c r="P5" s="201"/>
      <c r="Q5" s="201" t="s">
        <v>20</v>
      </c>
      <c r="R5" s="201"/>
    </row>
    <row r="6" spans="1:18" ht="30" customHeight="1">
      <c r="A6" s="215"/>
      <c r="B6" s="203"/>
      <c r="C6" s="202" t="s">
        <v>21</v>
      </c>
      <c r="D6" s="202"/>
      <c r="E6" s="202" t="s">
        <v>21</v>
      </c>
      <c r="F6" s="202"/>
      <c r="G6" s="202"/>
      <c r="H6" s="202" t="s">
        <v>21</v>
      </c>
      <c r="I6" s="202"/>
      <c r="J6" s="202"/>
      <c r="K6" s="202" t="s">
        <v>21</v>
      </c>
      <c r="L6" s="202"/>
      <c r="M6" s="202"/>
      <c r="N6" s="202" t="s">
        <v>21</v>
      </c>
      <c r="O6" s="202"/>
      <c r="P6" s="202"/>
      <c r="Q6" s="202" t="s">
        <v>21</v>
      </c>
      <c r="R6" s="202"/>
    </row>
    <row r="7" spans="1:18" ht="40" customHeight="1">
      <c r="A7" s="215"/>
      <c r="B7" s="203"/>
      <c r="C7" s="199" t="s">
        <v>13</v>
      </c>
      <c r="D7" s="199"/>
      <c r="E7" s="199" t="s">
        <v>13</v>
      </c>
      <c r="F7" s="199"/>
      <c r="G7" s="199"/>
      <c r="H7" s="199" t="s">
        <v>13</v>
      </c>
      <c r="I7" s="199"/>
      <c r="J7" s="199"/>
      <c r="K7" s="199" t="s">
        <v>13</v>
      </c>
      <c r="L7" s="199"/>
      <c r="M7" s="199"/>
      <c r="N7" s="199" t="s">
        <v>13</v>
      </c>
      <c r="O7" s="199"/>
      <c r="P7" s="199"/>
      <c r="Q7" s="199" t="s">
        <v>13</v>
      </c>
      <c r="R7" s="199"/>
    </row>
    <row r="8" spans="1:18" ht="142" customHeight="1">
      <c r="A8" s="215"/>
      <c r="B8" s="200" t="s">
        <v>22</v>
      </c>
      <c r="C8" s="79" t="s">
        <v>23</v>
      </c>
      <c r="D8" s="79" t="s">
        <v>24</v>
      </c>
      <c r="E8" s="79" t="s">
        <v>25</v>
      </c>
      <c r="F8" s="79" t="s">
        <v>26</v>
      </c>
      <c r="G8" s="79" t="s">
        <v>27</v>
      </c>
      <c r="H8" s="79" t="s">
        <v>28</v>
      </c>
      <c r="I8" s="79" t="s">
        <v>29</v>
      </c>
      <c r="J8" s="79" t="s">
        <v>30</v>
      </c>
      <c r="K8" s="79" t="s">
        <v>31</v>
      </c>
      <c r="L8" s="79" t="s">
        <v>32</v>
      </c>
      <c r="M8" s="201" t="s">
        <v>33</v>
      </c>
      <c r="N8" s="201"/>
      <c r="O8" s="201" t="s">
        <v>34</v>
      </c>
      <c r="P8" s="201"/>
      <c r="Q8" s="201" t="s">
        <v>35</v>
      </c>
      <c r="R8" s="201"/>
    </row>
    <row r="9" spans="1:18" ht="30" customHeight="1">
      <c r="A9" s="215"/>
      <c r="B9" s="200"/>
      <c r="C9" s="80" t="s">
        <v>21</v>
      </c>
      <c r="D9" s="80" t="s">
        <v>21</v>
      </c>
      <c r="E9" s="80" t="s">
        <v>21</v>
      </c>
      <c r="F9" s="80" t="s">
        <v>21</v>
      </c>
      <c r="G9" s="80" t="s">
        <v>21</v>
      </c>
      <c r="H9" s="80" t="s">
        <v>21</v>
      </c>
      <c r="I9" s="80" t="s">
        <v>21</v>
      </c>
      <c r="J9" s="80" t="s">
        <v>21</v>
      </c>
      <c r="K9" s="80" t="s">
        <v>21</v>
      </c>
      <c r="L9" s="80" t="s">
        <v>21</v>
      </c>
      <c r="M9" s="202" t="s">
        <v>21</v>
      </c>
      <c r="N9" s="202"/>
      <c r="O9" s="202" t="s">
        <v>21</v>
      </c>
      <c r="P9" s="202"/>
      <c r="Q9" s="202" t="s">
        <v>21</v>
      </c>
      <c r="R9" s="202"/>
    </row>
    <row r="10" spans="1:18" ht="40" customHeight="1">
      <c r="A10" s="216"/>
      <c r="B10" s="200"/>
      <c r="C10" s="59" t="s">
        <v>13</v>
      </c>
      <c r="D10" s="59" t="s">
        <v>13</v>
      </c>
      <c r="E10" s="59" t="s">
        <v>13</v>
      </c>
      <c r="F10" s="59" t="s">
        <v>13</v>
      </c>
      <c r="G10" s="59" t="s">
        <v>13</v>
      </c>
      <c r="H10" s="59" t="s">
        <v>13</v>
      </c>
      <c r="I10" s="59" t="s">
        <v>13</v>
      </c>
      <c r="J10" s="59" t="s">
        <v>13</v>
      </c>
      <c r="K10" s="59" t="s">
        <v>13</v>
      </c>
      <c r="L10" s="59" t="s">
        <v>13</v>
      </c>
      <c r="M10" s="199" t="s">
        <v>13</v>
      </c>
      <c r="N10" s="199"/>
      <c r="O10" s="199" t="s">
        <v>13</v>
      </c>
      <c r="P10" s="199"/>
      <c r="Q10" s="199" t="s">
        <v>13</v>
      </c>
      <c r="R10" s="199"/>
    </row>
    <row r="11" spans="1:18" ht="186" customHeight="1">
      <c r="A11" s="204" t="s">
        <v>36</v>
      </c>
      <c r="B11" s="200" t="s">
        <v>37</v>
      </c>
      <c r="C11" s="79" t="s">
        <v>38</v>
      </c>
      <c r="D11" s="79" t="s">
        <v>39</v>
      </c>
      <c r="E11" s="79" t="s">
        <v>40</v>
      </c>
      <c r="F11" s="79" t="s">
        <v>41</v>
      </c>
      <c r="G11" s="79" t="s">
        <v>42</v>
      </c>
      <c r="H11" s="79" t="s">
        <v>43</v>
      </c>
      <c r="I11" s="96" t="s">
        <v>44</v>
      </c>
      <c r="J11" s="96" t="s">
        <v>45</v>
      </c>
      <c r="K11" s="96" t="s">
        <v>46</v>
      </c>
      <c r="L11" s="96" t="s">
        <v>46</v>
      </c>
      <c r="M11" s="79" t="s">
        <v>47</v>
      </c>
      <c r="N11" s="79" t="s">
        <v>48</v>
      </c>
      <c r="O11" s="79" t="s">
        <v>49</v>
      </c>
      <c r="P11" s="36" t="s">
        <v>50</v>
      </c>
      <c r="Q11" s="79" t="s">
        <v>51</v>
      </c>
      <c r="R11" s="36" t="s">
        <v>52</v>
      </c>
    </row>
    <row r="12" spans="1:18" ht="30" customHeight="1">
      <c r="A12" s="207"/>
      <c r="B12" s="200"/>
      <c r="C12" s="80" t="s">
        <v>21</v>
      </c>
      <c r="D12" s="80" t="s">
        <v>21</v>
      </c>
      <c r="E12" s="80" t="s">
        <v>21</v>
      </c>
      <c r="F12" s="80" t="s">
        <v>21</v>
      </c>
      <c r="G12" s="80" t="s">
        <v>21</v>
      </c>
      <c r="H12" s="80" t="s">
        <v>21</v>
      </c>
      <c r="I12" s="80" t="s">
        <v>21</v>
      </c>
      <c r="J12" s="80" t="s">
        <v>21</v>
      </c>
      <c r="K12" s="80" t="s">
        <v>21</v>
      </c>
      <c r="L12" s="80" t="s">
        <v>21</v>
      </c>
      <c r="M12" s="202" t="s">
        <v>21</v>
      </c>
      <c r="N12" s="202"/>
      <c r="O12" s="80" t="s">
        <v>21</v>
      </c>
      <c r="P12" s="202" t="s">
        <v>21</v>
      </c>
      <c r="Q12" s="202"/>
      <c r="R12" s="80" t="s">
        <v>21</v>
      </c>
    </row>
    <row r="13" spans="1:18" ht="40" customHeight="1">
      <c r="A13" s="208"/>
      <c r="B13" s="200"/>
      <c r="C13" s="59" t="s">
        <v>13</v>
      </c>
      <c r="D13" s="59" t="s">
        <v>13</v>
      </c>
      <c r="E13" s="59" t="s">
        <v>13</v>
      </c>
      <c r="F13" s="59" t="s">
        <v>13</v>
      </c>
      <c r="G13" s="59" t="s">
        <v>13</v>
      </c>
      <c r="H13" s="59" t="s">
        <v>13</v>
      </c>
      <c r="I13" s="59" t="s">
        <v>13</v>
      </c>
      <c r="J13" s="59" t="s">
        <v>13</v>
      </c>
      <c r="K13" s="59" t="s">
        <v>13</v>
      </c>
      <c r="L13" s="59" t="s">
        <v>13</v>
      </c>
      <c r="M13" s="199" t="s">
        <v>13</v>
      </c>
      <c r="N13" s="199"/>
      <c r="O13" s="59" t="s">
        <v>13</v>
      </c>
      <c r="P13" s="199" t="s">
        <v>13</v>
      </c>
      <c r="Q13" s="199"/>
      <c r="R13" s="59" t="s">
        <v>13</v>
      </c>
    </row>
    <row r="14" spans="1:18" ht="205" customHeight="1">
      <c r="A14" s="204" t="s">
        <v>53</v>
      </c>
      <c r="B14" s="200" t="s">
        <v>54</v>
      </c>
      <c r="C14" s="79" t="s">
        <v>55</v>
      </c>
      <c r="D14" s="79" t="s">
        <v>56</v>
      </c>
      <c r="E14" s="209" t="s">
        <v>57</v>
      </c>
      <c r="F14" s="209"/>
      <c r="G14" s="201" t="s">
        <v>58</v>
      </c>
      <c r="H14" s="201"/>
      <c r="I14" s="201" t="s">
        <v>59</v>
      </c>
      <c r="J14" s="201"/>
      <c r="K14" s="201" t="s">
        <v>60</v>
      </c>
      <c r="L14" s="201"/>
      <c r="M14" s="201" t="s">
        <v>61</v>
      </c>
      <c r="N14" s="201"/>
      <c r="O14" s="201" t="s">
        <v>62</v>
      </c>
      <c r="P14" s="209"/>
      <c r="Q14" s="201" t="s">
        <v>63</v>
      </c>
      <c r="R14" s="211"/>
    </row>
    <row r="15" spans="1:18" ht="30" customHeight="1">
      <c r="A15" s="207"/>
      <c r="B15" s="200"/>
      <c r="C15" s="80" t="s">
        <v>21</v>
      </c>
      <c r="D15" s="80" t="s">
        <v>21</v>
      </c>
      <c r="E15" s="202" t="s">
        <v>21</v>
      </c>
      <c r="F15" s="202"/>
      <c r="G15" s="202" t="s">
        <v>21</v>
      </c>
      <c r="H15" s="202"/>
      <c r="I15" s="202" t="s">
        <v>21</v>
      </c>
      <c r="J15" s="202"/>
      <c r="K15" s="202" t="s">
        <v>21</v>
      </c>
      <c r="L15" s="202"/>
      <c r="M15" s="202" t="s">
        <v>21</v>
      </c>
      <c r="N15" s="202"/>
      <c r="O15" s="202" t="s">
        <v>21</v>
      </c>
      <c r="P15" s="209"/>
      <c r="Q15" s="202" t="s">
        <v>21</v>
      </c>
      <c r="R15" s="209"/>
    </row>
    <row r="16" spans="1:18" ht="40" customHeight="1">
      <c r="A16" s="207"/>
      <c r="B16" s="200"/>
      <c r="C16" s="59" t="s">
        <v>13</v>
      </c>
      <c r="D16" s="59" t="s">
        <v>13</v>
      </c>
      <c r="E16" s="199" t="s">
        <v>13</v>
      </c>
      <c r="F16" s="199"/>
      <c r="G16" s="199" t="s">
        <v>13</v>
      </c>
      <c r="H16" s="199"/>
      <c r="I16" s="199" t="s">
        <v>13</v>
      </c>
      <c r="J16" s="199"/>
      <c r="K16" s="199" t="s">
        <v>13</v>
      </c>
      <c r="L16" s="199"/>
      <c r="M16" s="199" t="s">
        <v>13</v>
      </c>
      <c r="N16" s="199"/>
      <c r="O16" s="199" t="s">
        <v>13</v>
      </c>
      <c r="P16" s="210"/>
      <c r="Q16" s="199" t="s">
        <v>13</v>
      </c>
      <c r="R16" s="210"/>
    </row>
    <row r="17" spans="1:18" ht="91.5" customHeight="1">
      <c r="A17" s="207"/>
      <c r="B17" s="200" t="s">
        <v>64</v>
      </c>
      <c r="C17" s="201" t="s">
        <v>65</v>
      </c>
      <c r="D17" s="201"/>
      <c r="E17" s="201" t="s">
        <v>66</v>
      </c>
      <c r="F17" s="201"/>
      <c r="G17" s="201" t="s">
        <v>67</v>
      </c>
      <c r="H17" s="201"/>
      <c r="I17" s="201" t="s">
        <v>68</v>
      </c>
      <c r="J17" s="201"/>
      <c r="K17" s="201" t="s">
        <v>69</v>
      </c>
      <c r="L17" s="201"/>
      <c r="M17" s="201" t="s">
        <v>70</v>
      </c>
      <c r="N17" s="201"/>
      <c r="O17" s="201" t="s">
        <v>71</v>
      </c>
      <c r="P17" s="201"/>
      <c r="Q17" s="201" t="s">
        <v>72</v>
      </c>
      <c r="R17" s="201"/>
    </row>
    <row r="18" spans="1:18" ht="30" customHeight="1">
      <c r="A18" s="207"/>
      <c r="B18" s="200"/>
      <c r="C18" s="202" t="s">
        <v>21</v>
      </c>
      <c r="D18" s="202"/>
      <c r="E18" s="202" t="s">
        <v>21</v>
      </c>
      <c r="F18" s="202"/>
      <c r="G18" s="202" t="s">
        <v>21</v>
      </c>
      <c r="H18" s="202"/>
      <c r="I18" s="202" t="s">
        <v>21</v>
      </c>
      <c r="J18" s="202"/>
      <c r="K18" s="202" t="s">
        <v>21</v>
      </c>
      <c r="L18" s="202"/>
      <c r="M18" s="202" t="s">
        <v>21</v>
      </c>
      <c r="N18" s="202"/>
      <c r="O18" s="202" t="s">
        <v>21</v>
      </c>
      <c r="P18" s="202"/>
      <c r="Q18" s="202" t="s">
        <v>21</v>
      </c>
      <c r="R18" s="202"/>
    </row>
    <row r="19" spans="1:18" ht="40" customHeight="1">
      <c r="A19" s="208"/>
      <c r="B19" s="200"/>
      <c r="C19" s="199" t="s">
        <v>13</v>
      </c>
      <c r="D19" s="199"/>
      <c r="E19" s="199" t="s">
        <v>13</v>
      </c>
      <c r="F19" s="199"/>
      <c r="G19" s="199" t="s">
        <v>13</v>
      </c>
      <c r="H19" s="199"/>
      <c r="I19" s="199" t="s">
        <v>13</v>
      </c>
      <c r="J19" s="199"/>
      <c r="K19" s="199" t="s">
        <v>13</v>
      </c>
      <c r="L19" s="199"/>
      <c r="M19" s="199" t="s">
        <v>13</v>
      </c>
      <c r="N19" s="199"/>
      <c r="O19" s="199" t="s">
        <v>13</v>
      </c>
      <c r="P19" s="199"/>
      <c r="Q19" s="199" t="s">
        <v>13</v>
      </c>
      <c r="R19" s="199"/>
    </row>
    <row r="20" spans="1:18" ht="95.5" customHeight="1">
      <c r="A20" s="204" t="s">
        <v>73</v>
      </c>
      <c r="B20" s="203" t="s">
        <v>74</v>
      </c>
      <c r="C20" s="201" t="s">
        <v>75</v>
      </c>
      <c r="D20" s="201"/>
      <c r="E20" s="201" t="s">
        <v>76</v>
      </c>
      <c r="F20" s="201"/>
      <c r="G20" s="201" t="s">
        <v>77</v>
      </c>
      <c r="H20" s="201"/>
      <c r="I20" s="201" t="s">
        <v>78</v>
      </c>
      <c r="J20" s="201"/>
      <c r="K20" s="201" t="s">
        <v>79</v>
      </c>
      <c r="L20" s="201"/>
      <c r="M20" s="201" t="s">
        <v>80</v>
      </c>
      <c r="N20" s="201"/>
      <c r="O20" s="201" t="s">
        <v>81</v>
      </c>
      <c r="P20" s="201"/>
      <c r="Q20" s="79" t="s">
        <v>82</v>
      </c>
      <c r="R20" s="36" t="s">
        <v>83</v>
      </c>
    </row>
    <row r="21" spans="1:18" ht="30" customHeight="1">
      <c r="A21" s="205"/>
      <c r="B21" s="203"/>
      <c r="C21" s="202" t="s">
        <v>21</v>
      </c>
      <c r="D21" s="209"/>
      <c r="E21" s="202" t="s">
        <v>21</v>
      </c>
      <c r="F21" s="202"/>
      <c r="G21" s="202" t="s">
        <v>21</v>
      </c>
      <c r="H21" s="202"/>
      <c r="I21" s="202" t="s">
        <v>21</v>
      </c>
      <c r="J21" s="202"/>
      <c r="K21" s="202" t="s">
        <v>21</v>
      </c>
      <c r="L21" s="202"/>
      <c r="M21" s="202" t="s">
        <v>21</v>
      </c>
      <c r="N21" s="202"/>
      <c r="O21" s="202" t="s">
        <v>21</v>
      </c>
      <c r="P21" s="202"/>
      <c r="Q21" s="202" t="s">
        <v>21</v>
      </c>
      <c r="R21" s="202"/>
    </row>
    <row r="22" spans="1:18" ht="40" customHeight="1">
      <c r="A22" s="205"/>
      <c r="B22" s="203"/>
      <c r="C22" s="199" t="s">
        <v>13</v>
      </c>
      <c r="D22" s="199"/>
      <c r="E22" s="199" t="s">
        <v>13</v>
      </c>
      <c r="F22" s="199"/>
      <c r="G22" s="199" t="s">
        <v>13</v>
      </c>
      <c r="H22" s="199"/>
      <c r="I22" s="199" t="s">
        <v>13</v>
      </c>
      <c r="J22" s="199"/>
      <c r="K22" s="199" t="s">
        <v>13</v>
      </c>
      <c r="L22" s="199"/>
      <c r="M22" s="199" t="s">
        <v>13</v>
      </c>
      <c r="N22" s="199"/>
      <c r="O22" s="199" t="s">
        <v>13</v>
      </c>
      <c r="P22" s="199"/>
      <c r="Q22" s="199" t="s">
        <v>13</v>
      </c>
      <c r="R22" s="199"/>
    </row>
    <row r="23" spans="1:18" ht="56.15" customHeight="1">
      <c r="A23" s="205"/>
      <c r="B23" s="203" t="s">
        <v>84</v>
      </c>
      <c r="C23" s="201" t="s">
        <v>85</v>
      </c>
      <c r="D23" s="201"/>
      <c r="E23" s="201"/>
      <c r="F23" s="201"/>
      <c r="G23" s="201" t="s">
        <v>86</v>
      </c>
      <c r="H23" s="201"/>
      <c r="I23" s="201"/>
      <c r="J23" s="201"/>
      <c r="K23" s="201" t="s">
        <v>87</v>
      </c>
      <c r="L23" s="201"/>
      <c r="M23" s="201"/>
      <c r="N23" s="201"/>
      <c r="O23" s="201" t="s">
        <v>88</v>
      </c>
      <c r="P23" s="201"/>
      <c r="Q23" s="201"/>
      <c r="R23" s="201"/>
    </row>
    <row r="24" spans="1:18" ht="30" customHeight="1">
      <c r="A24" s="205"/>
      <c r="B24" s="203"/>
      <c r="C24" s="202" t="s">
        <v>21</v>
      </c>
      <c r="D24" s="202"/>
      <c r="E24" s="202"/>
      <c r="F24" s="202"/>
      <c r="G24" s="202" t="s">
        <v>21</v>
      </c>
      <c r="H24" s="202"/>
      <c r="I24" s="202"/>
      <c r="J24" s="202"/>
      <c r="K24" s="202" t="s">
        <v>21</v>
      </c>
      <c r="L24" s="202"/>
      <c r="M24" s="202"/>
      <c r="N24" s="202"/>
      <c r="O24" s="202" t="s">
        <v>21</v>
      </c>
      <c r="P24" s="202"/>
      <c r="Q24" s="202"/>
      <c r="R24" s="202"/>
    </row>
    <row r="25" spans="1:18" ht="40" customHeight="1">
      <c r="A25" s="205"/>
      <c r="B25" s="203"/>
      <c r="C25" s="199" t="s">
        <v>13</v>
      </c>
      <c r="D25" s="199"/>
      <c r="E25" s="199"/>
      <c r="F25" s="199"/>
      <c r="G25" s="199" t="s">
        <v>13</v>
      </c>
      <c r="H25" s="199"/>
      <c r="I25" s="199"/>
      <c r="J25" s="199"/>
      <c r="K25" s="199" t="s">
        <v>13</v>
      </c>
      <c r="L25" s="199"/>
      <c r="M25" s="199"/>
      <c r="N25" s="199"/>
      <c r="O25" s="199" t="s">
        <v>13</v>
      </c>
      <c r="P25" s="199"/>
      <c r="Q25" s="199"/>
      <c r="R25" s="199"/>
    </row>
    <row r="26" spans="1:18" ht="61.5" customHeight="1">
      <c r="A26" s="205"/>
      <c r="B26" s="200" t="s">
        <v>89</v>
      </c>
      <c r="C26" s="201" t="s">
        <v>90</v>
      </c>
      <c r="D26" s="201"/>
      <c r="E26" s="201"/>
      <c r="F26" s="201"/>
      <c r="G26" s="201"/>
      <c r="H26" s="201"/>
      <c r="I26" s="201"/>
      <c r="J26" s="201"/>
      <c r="K26" s="201"/>
      <c r="L26" s="201"/>
      <c r="M26" s="201"/>
      <c r="N26" s="201"/>
      <c r="O26" s="201"/>
      <c r="P26" s="201"/>
      <c r="Q26" s="201"/>
      <c r="R26" s="201"/>
    </row>
    <row r="27" spans="1:18" ht="30" customHeight="1">
      <c r="A27" s="205"/>
      <c r="B27" s="200"/>
      <c r="C27" s="202" t="s">
        <v>21</v>
      </c>
      <c r="D27" s="202"/>
      <c r="E27" s="202"/>
      <c r="F27" s="202"/>
      <c r="G27" s="202"/>
      <c r="H27" s="202"/>
      <c r="I27" s="202"/>
      <c r="J27" s="202"/>
      <c r="K27" s="202"/>
      <c r="L27" s="202"/>
      <c r="M27" s="202"/>
      <c r="N27" s="202"/>
      <c r="O27" s="202"/>
      <c r="P27" s="202"/>
      <c r="Q27" s="202"/>
      <c r="R27" s="202"/>
    </row>
    <row r="28" spans="1:18" ht="40" customHeight="1">
      <c r="A28" s="206"/>
      <c r="B28" s="200"/>
      <c r="C28" s="199" t="s">
        <v>13</v>
      </c>
      <c r="D28" s="199"/>
      <c r="E28" s="199"/>
      <c r="F28" s="199"/>
      <c r="G28" s="199"/>
      <c r="H28" s="199"/>
      <c r="I28" s="199"/>
      <c r="J28" s="199"/>
      <c r="K28" s="199"/>
      <c r="L28" s="199"/>
      <c r="M28" s="199"/>
      <c r="N28" s="199"/>
      <c r="O28" s="199"/>
      <c r="P28" s="199"/>
      <c r="Q28" s="199"/>
      <c r="R28" s="199"/>
    </row>
    <row r="29" spans="1:18" ht="18.5">
      <c r="A29" s="97"/>
      <c r="B29" s="97"/>
      <c r="C29" s="97"/>
      <c r="D29" s="97"/>
      <c r="E29" s="97"/>
      <c r="F29" s="97"/>
      <c r="G29" s="97"/>
      <c r="H29" s="97"/>
      <c r="I29" s="97"/>
      <c r="J29" s="97"/>
      <c r="K29" s="97"/>
      <c r="L29" s="97"/>
      <c r="M29" s="97"/>
      <c r="N29" s="97"/>
      <c r="O29" s="97"/>
      <c r="P29" s="97"/>
      <c r="Q29" s="97"/>
      <c r="R29" s="97"/>
    </row>
    <row r="30" spans="1:18" ht="18.5">
      <c r="A30" s="97"/>
      <c r="B30" s="97"/>
      <c r="C30" s="97"/>
      <c r="D30" s="97"/>
      <c r="E30" s="97"/>
      <c r="F30" s="97"/>
      <c r="G30" s="97"/>
      <c r="H30" s="97"/>
      <c r="I30" s="97"/>
      <c r="J30" s="97"/>
      <c r="K30" s="97"/>
      <c r="L30" s="97"/>
      <c r="M30" s="97"/>
      <c r="N30" s="97"/>
      <c r="O30" s="97"/>
      <c r="P30" s="97"/>
      <c r="Q30" s="97"/>
      <c r="R30" s="97"/>
    </row>
    <row r="31" spans="1:18" ht="18.5">
      <c r="A31" s="97"/>
      <c r="B31" s="97"/>
      <c r="C31" s="97"/>
      <c r="D31" s="97"/>
      <c r="E31" s="97"/>
      <c r="F31" s="97"/>
      <c r="G31" s="97"/>
      <c r="H31" s="97"/>
      <c r="I31" s="97"/>
      <c r="J31" s="97"/>
      <c r="K31" s="97"/>
      <c r="L31" s="97"/>
      <c r="M31" s="97"/>
      <c r="N31" s="97"/>
      <c r="O31" s="97"/>
      <c r="P31" s="97"/>
      <c r="Q31" s="97"/>
      <c r="R31" s="97"/>
    </row>
    <row r="32" spans="1:18" ht="18.5">
      <c r="A32" s="97"/>
      <c r="B32" s="97"/>
      <c r="C32" s="97"/>
      <c r="D32" s="97"/>
      <c r="E32" s="97"/>
      <c r="F32" s="97"/>
      <c r="G32" s="97"/>
      <c r="H32" s="97"/>
      <c r="I32" s="97"/>
      <c r="J32" s="97"/>
      <c r="K32" s="97"/>
      <c r="L32" s="97"/>
      <c r="M32" s="97"/>
      <c r="N32" s="97"/>
      <c r="O32" s="97"/>
      <c r="P32" s="97"/>
      <c r="Q32" s="97"/>
      <c r="R32" s="97"/>
    </row>
    <row r="33" spans="1:18" ht="18.5">
      <c r="A33" s="97"/>
      <c r="B33" s="97"/>
      <c r="C33" s="97"/>
      <c r="D33" s="97"/>
      <c r="E33" s="97"/>
      <c r="F33" s="97"/>
      <c r="G33" s="97"/>
      <c r="H33" s="97"/>
      <c r="I33" s="97"/>
      <c r="J33" s="97"/>
      <c r="K33" s="97"/>
      <c r="L33" s="97"/>
      <c r="M33" s="97"/>
      <c r="N33" s="97"/>
      <c r="O33" s="97"/>
      <c r="P33" s="97"/>
      <c r="Q33" s="97"/>
      <c r="R33" s="97"/>
    </row>
    <row r="34" spans="1:18" ht="19" thickBot="1">
      <c r="A34" s="97"/>
      <c r="B34" s="97"/>
      <c r="C34" s="97"/>
      <c r="D34" s="97"/>
      <c r="E34" s="97"/>
      <c r="F34" s="97"/>
      <c r="G34" s="97"/>
      <c r="H34" s="97"/>
      <c r="I34" s="97"/>
      <c r="J34" s="97"/>
      <c r="K34" s="97"/>
      <c r="L34" s="97"/>
      <c r="M34" s="97"/>
      <c r="N34" s="97"/>
      <c r="O34" s="97"/>
      <c r="P34" s="97"/>
      <c r="Q34" s="97"/>
      <c r="R34" s="97"/>
    </row>
    <row r="35" spans="1:18" ht="18.5">
      <c r="A35" s="97"/>
      <c r="B35" s="98" t="s">
        <v>91</v>
      </c>
      <c r="C35" s="99" t="s">
        <v>92</v>
      </c>
      <c r="D35" s="97"/>
      <c r="E35" s="98" t="s">
        <v>0</v>
      </c>
      <c r="F35" s="99" t="s">
        <v>92</v>
      </c>
      <c r="G35" s="97"/>
      <c r="H35" s="98" t="s">
        <v>36</v>
      </c>
      <c r="I35" s="99" t="s">
        <v>92</v>
      </c>
      <c r="J35" s="97"/>
      <c r="K35" s="98" t="s">
        <v>53</v>
      </c>
      <c r="L35" s="99" t="s">
        <v>92</v>
      </c>
      <c r="M35" s="97"/>
      <c r="N35" s="98" t="s">
        <v>73</v>
      </c>
      <c r="O35" s="99" t="s">
        <v>92</v>
      </c>
      <c r="P35" s="97"/>
      <c r="Q35" s="97"/>
      <c r="R35" s="97"/>
    </row>
    <row r="36" spans="1:18" ht="18.5">
      <c r="A36" s="97"/>
      <c r="B36" s="124" t="s">
        <v>93</v>
      </c>
      <c r="C36" s="100">
        <f>COUNTIF(C2:R28,"*Acquiring*")/75</f>
        <v>0</v>
      </c>
      <c r="D36" s="97"/>
      <c r="E36" s="124" t="s">
        <v>93</v>
      </c>
      <c r="F36" s="100">
        <f>COUNTIF(C2:R8,"*Acquiring*")/28</f>
        <v>0</v>
      </c>
      <c r="G36" s="97"/>
      <c r="H36" s="124" t="s">
        <v>93</v>
      </c>
      <c r="I36" s="100">
        <f>COUNTIF(C11:R11,"*Acquiring*")/16</f>
        <v>0</v>
      </c>
      <c r="J36" s="97"/>
      <c r="K36" s="124" t="s">
        <v>93</v>
      </c>
      <c r="L36" s="100">
        <f>COUNTIF(C14:R17,"*Acquiring*")/17</f>
        <v>0</v>
      </c>
      <c r="M36" s="97"/>
      <c r="N36" s="124" t="s">
        <v>93</v>
      </c>
      <c r="O36" s="100">
        <f>COUNTIF(C20:R26,"*Acquiring*")/14</f>
        <v>0</v>
      </c>
      <c r="P36" s="97"/>
      <c r="Q36" s="97"/>
      <c r="R36" s="97"/>
    </row>
    <row r="37" spans="1:18" ht="18.5">
      <c r="A37" s="97"/>
      <c r="B37" s="125" t="s">
        <v>94</v>
      </c>
      <c r="C37" s="100">
        <f>COUNTIF(C2:R28,"*Fluent*")/75</f>
        <v>0</v>
      </c>
      <c r="D37" s="97"/>
      <c r="E37" s="125" t="s">
        <v>94</v>
      </c>
      <c r="F37" s="100">
        <f>COUNTIF(C2:R8,"*Fluent*")/28</f>
        <v>0</v>
      </c>
      <c r="G37" s="97"/>
      <c r="H37" s="125" t="s">
        <v>94</v>
      </c>
      <c r="I37" s="100">
        <f>COUNTIF(C11:R11,"*Fluent*")/16</f>
        <v>0</v>
      </c>
      <c r="J37" s="97"/>
      <c r="K37" s="125" t="s">
        <v>94</v>
      </c>
      <c r="L37" s="100">
        <f>COUNTIF(C14:R17,"*Fluent*")/17</f>
        <v>0</v>
      </c>
      <c r="M37" s="97"/>
      <c r="N37" s="125" t="s">
        <v>94</v>
      </c>
      <c r="O37" s="100">
        <f>COUNTIF(C20:R26,"*Fluent*")/14</f>
        <v>0</v>
      </c>
      <c r="P37" s="97"/>
      <c r="Q37" s="97"/>
      <c r="R37" s="97"/>
    </row>
    <row r="38" spans="1:18" ht="19" thickBot="1">
      <c r="A38" s="97"/>
      <c r="B38" s="126" t="s">
        <v>95</v>
      </c>
      <c r="C38" s="101">
        <f>COUNTIF(C2:R28,"*Generalised*")/75</f>
        <v>0</v>
      </c>
      <c r="D38" s="97"/>
      <c r="E38" s="126" t="s">
        <v>95</v>
      </c>
      <c r="F38" s="101">
        <f>COUNTIF(C2:R8,"*Generalised*")/28</f>
        <v>0</v>
      </c>
      <c r="G38" s="97"/>
      <c r="H38" s="126" t="s">
        <v>95</v>
      </c>
      <c r="I38" s="101">
        <f>COUNTIF(C11:R11,"*Generalised*")/16</f>
        <v>0</v>
      </c>
      <c r="J38" s="97"/>
      <c r="K38" s="126" t="s">
        <v>95</v>
      </c>
      <c r="L38" s="101">
        <f>COUNTIF(C14:R17,"*Generalised*")/17</f>
        <v>0</v>
      </c>
      <c r="M38" s="97"/>
      <c r="N38" s="126" t="s">
        <v>95</v>
      </c>
      <c r="O38" s="101">
        <f>COUNTIF(C20:R26,"*Generalised*")/14</f>
        <v>0</v>
      </c>
      <c r="P38" s="97"/>
      <c r="Q38" s="97"/>
      <c r="R38" s="97"/>
    </row>
  </sheetData>
  <sheetProtection algorithmName="SHA-512" hashValue="AKl2ny6aM4/IHTC52VPwL97UCOowYIoyuAgOV4rTZAJVGD6Mz64HkxGI+QS8H01uxgeM9UlPr+jZRDvL9w7Xng==" saltValue="qdxemXdZg8QIdDnAEuAUfg==" spinCount="100000" sheet="1" selectLockedCells="1"/>
  <mergeCells count="149">
    <mergeCell ref="Q2:R2"/>
    <mergeCell ref="E3:F3"/>
    <mergeCell ref="G3:H3"/>
    <mergeCell ref="I3:J3"/>
    <mergeCell ref="K3:L3"/>
    <mergeCell ref="M3:N3"/>
    <mergeCell ref="O3:P3"/>
    <mergeCell ref="Q3:R3"/>
    <mergeCell ref="A1:A10"/>
    <mergeCell ref="B1:R1"/>
    <mergeCell ref="B2:B4"/>
    <mergeCell ref="E2:F2"/>
    <mergeCell ref="G2:H2"/>
    <mergeCell ref="I2:J2"/>
    <mergeCell ref="K2:L2"/>
    <mergeCell ref="M2:N2"/>
    <mergeCell ref="O2:P2"/>
    <mergeCell ref="Q4:R4"/>
    <mergeCell ref="B5:B7"/>
    <mergeCell ref="C5:D5"/>
    <mergeCell ref="E5:G5"/>
    <mergeCell ref="H5:J5"/>
    <mergeCell ref="K5:M5"/>
    <mergeCell ref="N5:P5"/>
    <mergeCell ref="Q5:R5"/>
    <mergeCell ref="C6:D6"/>
    <mergeCell ref="E6:G6"/>
    <mergeCell ref="E4:F4"/>
    <mergeCell ref="G4:H4"/>
    <mergeCell ref="I4:J4"/>
    <mergeCell ref="K4:L4"/>
    <mergeCell ref="M4:N4"/>
    <mergeCell ref="O4:P4"/>
    <mergeCell ref="H6:J6"/>
    <mergeCell ref="K6:M6"/>
    <mergeCell ref="N6:P6"/>
    <mergeCell ref="Q6:R6"/>
    <mergeCell ref="C7:D7"/>
    <mergeCell ref="E7:G7"/>
    <mergeCell ref="H7:J7"/>
    <mergeCell ref="K7:M7"/>
    <mergeCell ref="N7:P7"/>
    <mergeCell ref="Q7:R7"/>
    <mergeCell ref="A11:A13"/>
    <mergeCell ref="B11:B13"/>
    <mergeCell ref="M12:N12"/>
    <mergeCell ref="P12:Q12"/>
    <mergeCell ref="M13:N13"/>
    <mergeCell ref="P13:Q13"/>
    <mergeCell ref="B8:B10"/>
    <mergeCell ref="M8:N8"/>
    <mergeCell ref="O8:P8"/>
    <mergeCell ref="Q8:R8"/>
    <mergeCell ref="M9:N9"/>
    <mergeCell ref="O9:P9"/>
    <mergeCell ref="Q9:R9"/>
    <mergeCell ref="M10:N10"/>
    <mergeCell ref="O10:P10"/>
    <mergeCell ref="Q10:R10"/>
    <mergeCell ref="M14:N14"/>
    <mergeCell ref="O14:P14"/>
    <mergeCell ref="Q14:R14"/>
    <mergeCell ref="E15:F15"/>
    <mergeCell ref="G15:H15"/>
    <mergeCell ref="I15:J15"/>
    <mergeCell ref="K15:L15"/>
    <mergeCell ref="M15:N15"/>
    <mergeCell ref="O15:P15"/>
    <mergeCell ref="Q15:R15"/>
    <mergeCell ref="E14:F14"/>
    <mergeCell ref="G14:H14"/>
    <mergeCell ref="I14:J14"/>
    <mergeCell ref="K14:L14"/>
    <mergeCell ref="M16:N16"/>
    <mergeCell ref="O16:P16"/>
    <mergeCell ref="Q16:R16"/>
    <mergeCell ref="B17:B19"/>
    <mergeCell ref="C17:D17"/>
    <mergeCell ref="E17:F17"/>
    <mergeCell ref="G17:H17"/>
    <mergeCell ref="I17:J17"/>
    <mergeCell ref="K17:L17"/>
    <mergeCell ref="M17:N17"/>
    <mergeCell ref="B14:B16"/>
    <mergeCell ref="E16:F16"/>
    <mergeCell ref="G16:H16"/>
    <mergeCell ref="I16:J16"/>
    <mergeCell ref="K16:L16"/>
    <mergeCell ref="O17:P17"/>
    <mergeCell ref="Q17:R17"/>
    <mergeCell ref="C18:D18"/>
    <mergeCell ref="E18:F18"/>
    <mergeCell ref="G18:H18"/>
    <mergeCell ref="I18:J18"/>
    <mergeCell ref="K18:L18"/>
    <mergeCell ref="M18:N18"/>
    <mergeCell ref="O18:P18"/>
    <mergeCell ref="Q18:R18"/>
    <mergeCell ref="Q19:R19"/>
    <mergeCell ref="A20:A28"/>
    <mergeCell ref="B20:B22"/>
    <mergeCell ref="C20:D20"/>
    <mergeCell ref="E20:F20"/>
    <mergeCell ref="G20:H20"/>
    <mergeCell ref="I20:J20"/>
    <mergeCell ref="K20:L20"/>
    <mergeCell ref="M20:N20"/>
    <mergeCell ref="C19:D19"/>
    <mergeCell ref="E19:F19"/>
    <mergeCell ref="G19:H19"/>
    <mergeCell ref="I19:J19"/>
    <mergeCell ref="K19:L19"/>
    <mergeCell ref="M19:N19"/>
    <mergeCell ref="A14:A19"/>
    <mergeCell ref="O20:P20"/>
    <mergeCell ref="C21:D21"/>
    <mergeCell ref="E21:F21"/>
    <mergeCell ref="G21:H21"/>
    <mergeCell ref="I21:J21"/>
    <mergeCell ref="K21:L21"/>
    <mergeCell ref="M21:N21"/>
    <mergeCell ref="O21:P21"/>
    <mergeCell ref="O19:P19"/>
    <mergeCell ref="Q21:R21"/>
    <mergeCell ref="C22:D22"/>
    <mergeCell ref="E22:F22"/>
    <mergeCell ref="G22:H22"/>
    <mergeCell ref="I22:J22"/>
    <mergeCell ref="K22:L22"/>
    <mergeCell ref="M22:N22"/>
    <mergeCell ref="O22:P22"/>
    <mergeCell ref="Q22:R22"/>
    <mergeCell ref="G25:J25"/>
    <mergeCell ref="K25:N25"/>
    <mergeCell ref="O25:R25"/>
    <mergeCell ref="B26:B28"/>
    <mergeCell ref="C26:R26"/>
    <mergeCell ref="C27:R27"/>
    <mergeCell ref="C28:R28"/>
    <mergeCell ref="B23:B25"/>
    <mergeCell ref="C23:F23"/>
    <mergeCell ref="G23:J23"/>
    <mergeCell ref="K23:N23"/>
    <mergeCell ref="O23:R23"/>
    <mergeCell ref="C24:F24"/>
    <mergeCell ref="G24:J24"/>
    <mergeCell ref="K24:N24"/>
    <mergeCell ref="O24:R24"/>
    <mergeCell ref="C25:F25"/>
  </mergeCells>
  <conditionalFormatting sqref="C2:R2">
    <cfRule type="containsText" dxfId="263" priority="25" operator="containsText" text="Generalised">
      <formula>NOT(ISERROR(SEARCH("Generalised",C2)))</formula>
    </cfRule>
    <cfRule type="containsText" dxfId="262" priority="26" operator="containsText" text="Fluent">
      <formula>NOT(ISERROR(SEARCH("Fluent",C2)))</formula>
    </cfRule>
    <cfRule type="containsText" dxfId="261" priority="27" operator="containsText" text="Acquiring">
      <formula>NOT(ISERROR(SEARCH("Acquiring",C2)))</formula>
    </cfRule>
    <cfRule type="cellIs" dxfId="260" priority="31" operator="equal">
      <formula>"Acquiring"</formula>
    </cfRule>
  </conditionalFormatting>
  <conditionalFormatting sqref="C5:R5">
    <cfRule type="containsText" dxfId="259" priority="22" operator="containsText" text="Generalised">
      <formula>NOT(ISERROR(SEARCH("Generalised",C5)))</formula>
    </cfRule>
    <cfRule type="containsText" dxfId="258" priority="23" operator="containsText" text="Fluent">
      <formula>NOT(ISERROR(SEARCH("Fluent",C5)))</formula>
    </cfRule>
    <cfRule type="containsText" dxfId="257" priority="24" operator="containsText" text="Acquiring">
      <formula>NOT(ISERROR(SEARCH("Acquiring",C5)))</formula>
    </cfRule>
  </conditionalFormatting>
  <conditionalFormatting sqref="C8:R8">
    <cfRule type="containsText" dxfId="256" priority="19" operator="containsText" text="Generalised">
      <formula>NOT(ISERROR(SEARCH("Generalised",C8)))</formula>
    </cfRule>
    <cfRule type="containsText" dxfId="255" priority="20" operator="containsText" text="Fluent">
      <formula>NOT(ISERROR(SEARCH("Fluent",C8)))</formula>
    </cfRule>
    <cfRule type="containsText" dxfId="254" priority="21" operator="containsText" text="Acquiring">
      <formula>NOT(ISERROR(SEARCH("Acquiring",C8)))</formula>
    </cfRule>
  </conditionalFormatting>
  <conditionalFormatting sqref="C11:R11">
    <cfRule type="containsText" dxfId="253" priority="16" operator="containsText" text="Generalised">
      <formula>NOT(ISERROR(SEARCH("Generalised",C11)))</formula>
    </cfRule>
    <cfRule type="containsText" dxfId="252" priority="17" operator="containsText" text="Fluent">
      <formula>NOT(ISERROR(SEARCH("Fluent",C11)))</formula>
    </cfRule>
    <cfRule type="containsText" dxfId="251" priority="18" operator="containsText" text="Acquiring">
      <formula>NOT(ISERROR(SEARCH("Acquiring",C11)))</formula>
    </cfRule>
  </conditionalFormatting>
  <conditionalFormatting sqref="C14:R14">
    <cfRule type="containsText" dxfId="250" priority="13" operator="containsText" text="Generalised">
      <formula>NOT(ISERROR(SEARCH("Generalised",C14)))</formula>
    </cfRule>
    <cfRule type="containsText" dxfId="249" priority="14" operator="containsText" text="Fluent">
      <formula>NOT(ISERROR(SEARCH("Fluent",C14)))</formula>
    </cfRule>
    <cfRule type="containsText" dxfId="248" priority="15" operator="containsText" text="Acquiring">
      <formula>NOT(ISERROR(SEARCH("Acquiring",C14)))</formula>
    </cfRule>
  </conditionalFormatting>
  <conditionalFormatting sqref="C17:R17">
    <cfRule type="containsText" dxfId="247" priority="10" operator="containsText" text="Generalised">
      <formula>NOT(ISERROR(SEARCH("Generalised",C17)))</formula>
    </cfRule>
    <cfRule type="containsText" dxfId="246" priority="11" operator="containsText" text="Fluent">
      <formula>NOT(ISERROR(SEARCH("Fluent",C17)))</formula>
    </cfRule>
    <cfRule type="containsText" dxfId="245" priority="12" operator="containsText" text="Acquiring">
      <formula>NOT(ISERROR(SEARCH("Acquiring",C17)))</formula>
    </cfRule>
  </conditionalFormatting>
  <conditionalFormatting sqref="C20:R20">
    <cfRule type="containsText" dxfId="244" priority="7" operator="containsText" text="Generalised">
      <formula>NOT(ISERROR(SEARCH("Generalised",C20)))</formula>
    </cfRule>
    <cfRule type="containsText" dxfId="243" priority="8" operator="containsText" text="Fluent">
      <formula>NOT(ISERROR(SEARCH("Fluent",C20)))</formula>
    </cfRule>
    <cfRule type="containsText" dxfId="242" priority="9" operator="containsText" text="Acquiring">
      <formula>NOT(ISERROR(SEARCH("Acquiring",C20)))</formula>
    </cfRule>
  </conditionalFormatting>
  <conditionalFormatting sqref="C23:R23">
    <cfRule type="containsText" dxfId="241" priority="4" operator="containsText" text="Generalised">
      <formula>NOT(ISERROR(SEARCH("Generalised",C23)))</formula>
    </cfRule>
    <cfRule type="containsText" dxfId="240" priority="5" operator="containsText" text="Fluent">
      <formula>NOT(ISERROR(SEARCH("Fluent",C23)))</formula>
    </cfRule>
    <cfRule type="containsText" dxfId="239" priority="6" operator="containsText" text="Acquiring">
      <formula>NOT(ISERROR(SEARCH("Acquiring",C23)))</formula>
    </cfRule>
  </conditionalFormatting>
  <conditionalFormatting sqref="C26:R26">
    <cfRule type="containsText" dxfId="238" priority="1" operator="containsText" text="Generalised">
      <formula>NOT(ISERROR(SEARCH("Generalised",C26)))</formula>
    </cfRule>
    <cfRule type="containsText" dxfId="237" priority="2" operator="containsText" text="Fluent">
      <formula>NOT(ISERROR(SEARCH("Fluent",C26)))</formula>
    </cfRule>
    <cfRule type="containsText" dxfId="236" priority="3" operator="containsText" text="Acquiring">
      <formula>NOT(ISERROR(SEARCH("Acquiring",C26)))</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77">
        <x14:dataValidation type="list" allowBlank="1" showInputMessage="1" showErrorMessage="1" xr:uid="{3E500060-23B8-4ABB-9401-BD5E0D65A912}">
          <x14:formula1>
            <xm:f>'Foundation INFO SHEET'!$A$1:$A$4</xm:f>
          </x14:formula1>
          <xm:sqref>C2</xm:sqref>
        </x14:dataValidation>
        <x14:dataValidation type="list" allowBlank="1" showInputMessage="1" showErrorMessage="1" xr:uid="{A6DA0926-C506-4390-9346-5FCCF12BA2C9}">
          <x14:formula1>
            <xm:f>'Foundation INFO SHEET'!$B$1:$B$4</xm:f>
          </x14:formula1>
          <xm:sqref>D2</xm:sqref>
        </x14:dataValidation>
        <x14:dataValidation type="list" allowBlank="1" showInputMessage="1" showErrorMessage="1" xr:uid="{599DDD41-141F-42D4-AA27-9D63C98626FF}">
          <x14:formula1>
            <xm:f>'Foundation INFO SHEET'!$C$1:$C$4</xm:f>
          </x14:formula1>
          <xm:sqref>E2:F2</xm:sqref>
        </x14:dataValidation>
        <x14:dataValidation type="list" allowBlank="1" showInputMessage="1" showErrorMessage="1" xr:uid="{D8829ECF-15EE-4084-A66A-317693C65689}">
          <x14:formula1>
            <xm:f>'Foundation INFO SHEET'!$E$1:$E$4</xm:f>
          </x14:formula1>
          <xm:sqref>G2:H2</xm:sqref>
        </x14:dataValidation>
        <x14:dataValidation type="list" allowBlank="1" showInputMessage="1" showErrorMessage="1" xr:uid="{531904B0-CB35-4A29-9956-945791837151}">
          <x14:formula1>
            <xm:f>'Foundation INFO SHEET'!$G$1:$G$4</xm:f>
          </x14:formula1>
          <xm:sqref>I2:J2</xm:sqref>
        </x14:dataValidation>
        <x14:dataValidation type="list" allowBlank="1" showInputMessage="1" showErrorMessage="1" xr:uid="{D099059F-6770-449B-BA10-B51069F5FB3F}">
          <x14:formula1>
            <xm:f>'Foundation INFO SHEET'!$I$1:$I$4</xm:f>
          </x14:formula1>
          <xm:sqref>K2:L2</xm:sqref>
        </x14:dataValidation>
        <x14:dataValidation type="list" allowBlank="1" showInputMessage="1" showErrorMessage="1" xr:uid="{DB45DBBC-2BCF-4F09-B9C9-B5918AA68118}">
          <x14:formula1>
            <xm:f>'Foundation INFO SHEET'!$K$1:$K$4</xm:f>
          </x14:formula1>
          <xm:sqref>M2:N2</xm:sqref>
        </x14:dataValidation>
        <x14:dataValidation type="list" allowBlank="1" showInputMessage="1" showErrorMessage="1" xr:uid="{C6A42745-6222-4AFB-B846-627EBDFB42A0}">
          <x14:formula1>
            <xm:f>'Foundation INFO SHEET'!$M$1:$M$4</xm:f>
          </x14:formula1>
          <xm:sqref>O2:P2</xm:sqref>
        </x14:dataValidation>
        <x14:dataValidation type="list" allowBlank="1" showInputMessage="1" showErrorMessage="1" xr:uid="{407D1BE2-5413-4E47-A048-1E550F8829B8}">
          <x14:formula1>
            <xm:f>'Foundation INFO SHEET'!$O$1:$O$4</xm:f>
          </x14:formula1>
          <xm:sqref>Q2:R2</xm:sqref>
        </x14:dataValidation>
        <x14:dataValidation type="list" allowBlank="1" showInputMessage="1" showErrorMessage="1" xr:uid="{845EF43E-6B6B-4A99-B3DD-975DAADB1EDE}">
          <x14:formula1>
            <xm:f>'Foundation INFO SHEET'!$R$1:$R$7</xm:f>
          </x14:formula1>
          <xm:sqref>C3:R3 C6:R6 C9:R9 C12:R12 C15:R15 C18:R18 C21:R21 C24:R24 C27:R27</xm:sqref>
        </x14:dataValidation>
        <x14:dataValidation type="list" allowBlank="1" showInputMessage="1" showErrorMessage="1" xr:uid="{B94CF2FF-DDD7-4941-9E91-855FB2CAFCBD}">
          <x14:formula1>
            <xm:f>'Foundation INFO SHEET'!$T$1:$T$11</xm:f>
          </x14:formula1>
          <xm:sqref>C28:R28 C7:R7 C10:R10 C13:R13 C16:R16 C19:R19 C22:R22 C25:R25 C4:N4 Q4:R4 O4:P4</xm:sqref>
        </x14:dataValidation>
        <x14:dataValidation type="list" allowBlank="1" showInputMessage="1" showErrorMessage="1" xr:uid="{129A2D6A-8A4A-48E4-B6F3-5F5BC3DA9445}">
          <x14:formula1>
            <xm:f>'Foundation INFO SHEET'!$A$6:$A$9</xm:f>
          </x14:formula1>
          <xm:sqref>C5:D5</xm:sqref>
        </x14:dataValidation>
        <x14:dataValidation type="list" allowBlank="1" showInputMessage="1" showErrorMessage="1" xr:uid="{591A95CF-1BDE-4FB4-88C0-9354E0917AB5}">
          <x14:formula1>
            <xm:f>'Foundation INFO SHEET'!$C$6:$C$9</xm:f>
          </x14:formula1>
          <xm:sqref>E5:G5</xm:sqref>
        </x14:dataValidation>
        <x14:dataValidation type="list" allowBlank="1" showInputMessage="1" showErrorMessage="1" xr:uid="{D7B9D2BC-96F3-4B41-BFBD-0C1B8D52EF89}">
          <x14:formula1>
            <xm:f>'Foundation INFO SHEET'!$F$6:$F$9</xm:f>
          </x14:formula1>
          <xm:sqref>H5:J5</xm:sqref>
        </x14:dataValidation>
        <x14:dataValidation type="list" allowBlank="1" showInputMessage="1" showErrorMessage="1" xr:uid="{03F6EB41-E6C5-4BC9-95C9-22793F25C2FF}">
          <x14:formula1>
            <xm:f>'Foundation INFO SHEET'!$I$6:$I$9</xm:f>
          </x14:formula1>
          <xm:sqref>K5:M5</xm:sqref>
        </x14:dataValidation>
        <x14:dataValidation type="list" allowBlank="1" showInputMessage="1" showErrorMessage="1" xr:uid="{3F829B90-5168-43FB-8103-8B2029BE2C51}">
          <x14:formula1>
            <xm:f>'Foundation INFO SHEET'!$L$6:$L$9</xm:f>
          </x14:formula1>
          <xm:sqref>N5:P5</xm:sqref>
        </x14:dataValidation>
        <x14:dataValidation type="list" allowBlank="1" showInputMessage="1" showErrorMessage="1" xr:uid="{3E5521D6-91E0-4169-98F1-585BF808961F}">
          <x14:formula1>
            <xm:f>'Foundation INFO SHEET'!$O$6:$O$9</xm:f>
          </x14:formula1>
          <xm:sqref>Q5:R5</xm:sqref>
        </x14:dataValidation>
        <x14:dataValidation type="list" allowBlank="1" showInputMessage="1" showErrorMessage="1" xr:uid="{797F71C9-3441-4D87-9363-978ED861119D}">
          <x14:formula1>
            <xm:f>'Foundation INFO SHEET'!$A$11:$A$14</xm:f>
          </x14:formula1>
          <xm:sqref>C8</xm:sqref>
        </x14:dataValidation>
        <x14:dataValidation type="list" allowBlank="1" showInputMessage="1" showErrorMessage="1" xr:uid="{18E1324A-8924-4A60-9C34-100F28A08DD7}">
          <x14:formula1>
            <xm:f>'Foundation INFO SHEET'!$B$11:$B$14</xm:f>
          </x14:formula1>
          <xm:sqref>D8</xm:sqref>
        </x14:dataValidation>
        <x14:dataValidation type="list" allowBlank="1" showInputMessage="1" showErrorMessage="1" xr:uid="{39BF63C7-0BD9-4F28-940B-322206E1AB7E}">
          <x14:formula1>
            <xm:f>'Foundation INFO SHEET'!$C$11:$C$14</xm:f>
          </x14:formula1>
          <xm:sqref>E8</xm:sqref>
        </x14:dataValidation>
        <x14:dataValidation type="list" allowBlank="1" showInputMessage="1" showErrorMessage="1" xr:uid="{B10112BC-FFE3-408B-A565-7DA17C162CCD}">
          <x14:formula1>
            <xm:f>'Foundation INFO SHEET'!$D$11:$D$14</xm:f>
          </x14:formula1>
          <xm:sqref>F8</xm:sqref>
        </x14:dataValidation>
        <x14:dataValidation type="list" allowBlank="1" showInputMessage="1" showErrorMessage="1" xr:uid="{36892A2E-F82E-4C94-B89D-C15DABD206E1}">
          <x14:formula1>
            <xm:f>'Foundation INFO SHEET'!$E$11:$E$14</xm:f>
          </x14:formula1>
          <xm:sqref>G8</xm:sqref>
        </x14:dataValidation>
        <x14:dataValidation type="list" allowBlank="1" showInputMessage="1" showErrorMessage="1" xr:uid="{45485671-EA0F-40EE-881C-E668D85E98D8}">
          <x14:formula1>
            <xm:f>'Foundation INFO SHEET'!$F$11:$F$14</xm:f>
          </x14:formula1>
          <xm:sqref>H8</xm:sqref>
        </x14:dataValidation>
        <x14:dataValidation type="list" allowBlank="1" showInputMessage="1" showErrorMessage="1" xr:uid="{37931BCD-4100-4D14-B546-003C902890B1}">
          <x14:formula1>
            <xm:f>'Foundation INFO SHEET'!$G$11:$G$14</xm:f>
          </x14:formula1>
          <xm:sqref>I8</xm:sqref>
        </x14:dataValidation>
        <x14:dataValidation type="list" allowBlank="1" showInputMessage="1" showErrorMessage="1" xr:uid="{59CDCCFB-6802-4E59-B160-B31E4C082654}">
          <x14:formula1>
            <xm:f>'Foundation INFO SHEET'!$H$11:$H$14</xm:f>
          </x14:formula1>
          <xm:sqref>J8</xm:sqref>
        </x14:dataValidation>
        <x14:dataValidation type="list" allowBlank="1" showInputMessage="1" showErrorMessage="1" xr:uid="{DCA2AD64-0567-4D05-8911-A1FDB03BAB7F}">
          <x14:formula1>
            <xm:f>'Foundation INFO SHEET'!$I$11:$I$14</xm:f>
          </x14:formula1>
          <xm:sqref>K8</xm:sqref>
        </x14:dataValidation>
        <x14:dataValidation type="list" allowBlank="1" showInputMessage="1" showErrorMessage="1" xr:uid="{ADA61F34-C69A-46C2-86F1-B5E27FB4395B}">
          <x14:formula1>
            <xm:f>'Foundation INFO SHEET'!$J$11:$J$14</xm:f>
          </x14:formula1>
          <xm:sqref>L8</xm:sqref>
        </x14:dataValidation>
        <x14:dataValidation type="list" allowBlank="1" showInputMessage="1" showErrorMessage="1" xr:uid="{DF09811A-0003-4560-9167-04449B2ED577}">
          <x14:formula1>
            <xm:f>'Foundation INFO SHEET'!$K$11:$K$14</xm:f>
          </x14:formula1>
          <xm:sqref>M8:N8</xm:sqref>
        </x14:dataValidation>
        <x14:dataValidation type="list" allowBlank="1" showInputMessage="1" showErrorMessage="1" xr:uid="{6982E334-A48D-4E28-A96D-3B5237338F55}">
          <x14:formula1>
            <xm:f>'Foundation INFO SHEET'!$M$11:$M$14</xm:f>
          </x14:formula1>
          <xm:sqref>O8:P8</xm:sqref>
        </x14:dataValidation>
        <x14:dataValidation type="list" allowBlank="1" showInputMessage="1" showErrorMessage="1" xr:uid="{9F73507F-0123-4BA7-8348-27AADE87A80C}">
          <x14:formula1>
            <xm:f>'Foundation INFO SHEET'!$O$11:$O$14</xm:f>
          </x14:formula1>
          <xm:sqref>Q8:R8</xm:sqref>
        </x14:dataValidation>
        <x14:dataValidation type="list" allowBlank="1" showInputMessage="1" showErrorMessage="1" xr:uid="{920CC2EB-EF5B-44DA-AC10-35630E65E180}">
          <x14:formula1>
            <xm:f>'Foundation INFO SHEET'!$A$16:$A$19</xm:f>
          </x14:formula1>
          <xm:sqref>C11</xm:sqref>
        </x14:dataValidation>
        <x14:dataValidation type="list" allowBlank="1" showInputMessage="1" showErrorMessage="1" xr:uid="{4FB7CD05-D9E5-46CE-A8C7-58F60473AADB}">
          <x14:formula1>
            <xm:f>'Foundation INFO SHEET'!$B$16:$B$19</xm:f>
          </x14:formula1>
          <xm:sqref>D11</xm:sqref>
        </x14:dataValidation>
        <x14:dataValidation type="list" allowBlank="1" showInputMessage="1" showErrorMessage="1" xr:uid="{96DFC2A9-1E3C-4127-BC4C-346988CAEEF9}">
          <x14:formula1>
            <xm:f>'Foundation INFO SHEET'!$C$16:$C$19</xm:f>
          </x14:formula1>
          <xm:sqref>E11</xm:sqref>
        </x14:dataValidation>
        <x14:dataValidation type="list" allowBlank="1" showInputMessage="1" showErrorMessage="1" xr:uid="{3BC42856-66DD-4B83-A8C8-180F5FBD1CF5}">
          <x14:formula1>
            <xm:f>'Foundation INFO SHEET'!$D$16:$D$19</xm:f>
          </x14:formula1>
          <xm:sqref>F11</xm:sqref>
        </x14:dataValidation>
        <x14:dataValidation type="list" allowBlank="1" showInputMessage="1" showErrorMessage="1" xr:uid="{9075043B-33A0-41B1-BE79-15F1A104645B}">
          <x14:formula1>
            <xm:f>'Foundation INFO SHEET'!$E$16:$E$19</xm:f>
          </x14:formula1>
          <xm:sqref>G11</xm:sqref>
        </x14:dataValidation>
        <x14:dataValidation type="list" allowBlank="1" showInputMessage="1" showErrorMessage="1" xr:uid="{1355AA53-D275-4545-B4FB-2C0512F73E18}">
          <x14:formula1>
            <xm:f>'Foundation INFO SHEET'!$F$16:$F$19</xm:f>
          </x14:formula1>
          <xm:sqref>H11</xm:sqref>
        </x14:dataValidation>
        <x14:dataValidation type="list" allowBlank="1" showInputMessage="1" showErrorMessage="1" xr:uid="{F356E136-54B5-4629-AC47-74414589F3A9}">
          <x14:formula1>
            <xm:f>'Foundation INFO SHEET'!$G$16:$G$19</xm:f>
          </x14:formula1>
          <xm:sqref>I11</xm:sqref>
        </x14:dataValidation>
        <x14:dataValidation type="list" allowBlank="1" showInputMessage="1" showErrorMessage="1" xr:uid="{3DAB479B-2D6A-4F70-A351-E1B18DF5E0B2}">
          <x14:formula1>
            <xm:f>'Foundation INFO SHEET'!$H$16:$H$19</xm:f>
          </x14:formula1>
          <xm:sqref>J11</xm:sqref>
        </x14:dataValidation>
        <x14:dataValidation type="list" allowBlank="1" showInputMessage="1" showErrorMessage="1" xr:uid="{F380A233-0677-49EA-9382-F92287EBBF02}">
          <x14:formula1>
            <xm:f>'Foundation INFO SHEET'!$I$16:$I$19</xm:f>
          </x14:formula1>
          <xm:sqref>K11</xm:sqref>
        </x14:dataValidation>
        <x14:dataValidation type="list" allowBlank="1" showInputMessage="1" showErrorMessage="1" xr:uid="{0B9C5E5C-96CC-48C9-A546-8C2BB75E9A64}">
          <x14:formula1>
            <xm:f>'Foundation INFO SHEET'!$J$16:$J$19</xm:f>
          </x14:formula1>
          <xm:sqref>L11</xm:sqref>
        </x14:dataValidation>
        <x14:dataValidation type="list" allowBlank="1" showInputMessage="1" showErrorMessage="1" xr:uid="{4E9D805F-CAF8-4070-A3EC-26CD3B561BC2}">
          <x14:formula1>
            <xm:f>'Foundation INFO SHEET'!$K$16:$K$19</xm:f>
          </x14:formula1>
          <xm:sqref>M11</xm:sqref>
        </x14:dataValidation>
        <x14:dataValidation type="list" allowBlank="1" showInputMessage="1" showErrorMessage="1" xr:uid="{2C40CB3C-02DD-4F5B-B4B1-DFD8F1C130D1}">
          <x14:formula1>
            <xm:f>'Foundation INFO SHEET'!$L$16:$L$19</xm:f>
          </x14:formula1>
          <xm:sqref>N11</xm:sqref>
        </x14:dataValidation>
        <x14:dataValidation type="list" allowBlank="1" showInputMessage="1" showErrorMessage="1" xr:uid="{4E89C394-CC8F-4FA7-A110-0DB2A61875F0}">
          <x14:formula1>
            <xm:f>'Foundation INFO SHEET'!$M$16:$M$19</xm:f>
          </x14:formula1>
          <xm:sqref>O11</xm:sqref>
        </x14:dataValidation>
        <x14:dataValidation type="list" allowBlank="1" showInputMessage="1" showErrorMessage="1" xr:uid="{A31DE5B0-6A14-46AB-86ED-9C3FFC663D93}">
          <x14:formula1>
            <xm:f>'Foundation INFO SHEET'!$N$16:$N$19</xm:f>
          </x14:formula1>
          <xm:sqref>P11</xm:sqref>
        </x14:dataValidation>
        <x14:dataValidation type="list" allowBlank="1" showInputMessage="1" showErrorMessage="1" xr:uid="{613A77FC-2935-438C-9281-6CF889A07EB5}">
          <x14:formula1>
            <xm:f>'Foundation INFO SHEET'!$O$16:$O$19</xm:f>
          </x14:formula1>
          <xm:sqref>Q11</xm:sqref>
        </x14:dataValidation>
        <x14:dataValidation type="list" allowBlank="1" showInputMessage="1" showErrorMessage="1" xr:uid="{26346A20-ADAA-4E99-BEC6-84E2657208A2}">
          <x14:formula1>
            <xm:f>'Foundation INFO SHEET'!$P$16:$P$19</xm:f>
          </x14:formula1>
          <xm:sqref>R11</xm:sqref>
        </x14:dataValidation>
        <x14:dataValidation type="list" allowBlank="1" showInputMessage="1" showErrorMessage="1" xr:uid="{5E6F918B-C652-4A60-95A9-233658681791}">
          <x14:formula1>
            <xm:f>'Foundation INFO SHEET'!$A$21:$A$24</xm:f>
          </x14:formula1>
          <xm:sqref>C14</xm:sqref>
        </x14:dataValidation>
        <x14:dataValidation type="list" allowBlank="1" showInputMessage="1" showErrorMessage="1" xr:uid="{EAE33623-E452-4300-8D8E-5B7049610EC2}">
          <x14:formula1>
            <xm:f>'Foundation INFO SHEET'!$B$21:$B$24</xm:f>
          </x14:formula1>
          <xm:sqref>D14</xm:sqref>
        </x14:dataValidation>
        <x14:dataValidation type="list" allowBlank="1" showInputMessage="1" showErrorMessage="1" xr:uid="{D0C11D26-D2CB-4BCE-AFE0-57D3C81FD98A}">
          <x14:formula1>
            <xm:f>'Foundation INFO SHEET'!$C$21:$C$24</xm:f>
          </x14:formula1>
          <xm:sqref>E14:F14</xm:sqref>
        </x14:dataValidation>
        <x14:dataValidation type="list" allowBlank="1" showInputMessage="1" showErrorMessage="1" xr:uid="{2D5B81F2-3A45-4726-8D00-D3B7D7F732EB}">
          <x14:formula1>
            <xm:f>'Foundation INFO SHEET'!$E$21:$E$24</xm:f>
          </x14:formula1>
          <xm:sqref>G14:H14</xm:sqref>
        </x14:dataValidation>
        <x14:dataValidation type="list" allowBlank="1" showInputMessage="1" showErrorMessage="1" xr:uid="{5505CE23-EFD2-4A09-B19A-BAEA74094B69}">
          <x14:formula1>
            <xm:f>'Foundation INFO SHEET'!$G$21:$G$24</xm:f>
          </x14:formula1>
          <xm:sqref>I14:J14</xm:sqref>
        </x14:dataValidation>
        <x14:dataValidation type="list" allowBlank="1" showInputMessage="1" showErrorMessage="1" xr:uid="{1F98F6EA-12E5-48F2-AE3D-D8D272EB3054}">
          <x14:formula1>
            <xm:f>'Foundation INFO SHEET'!$I$21:$I$24</xm:f>
          </x14:formula1>
          <xm:sqref>K14:L14</xm:sqref>
        </x14:dataValidation>
        <x14:dataValidation type="list" allowBlank="1" showInputMessage="1" showErrorMessage="1" xr:uid="{8EF32B5B-2434-4196-BAAA-B1B04CEE659E}">
          <x14:formula1>
            <xm:f>'Foundation INFO SHEET'!$K$21:$K$24</xm:f>
          </x14:formula1>
          <xm:sqref>M14:N14</xm:sqref>
        </x14:dataValidation>
        <x14:dataValidation type="list" allowBlank="1" showInputMessage="1" showErrorMessage="1" xr:uid="{45565703-D812-4FBB-96AD-C07915614327}">
          <x14:formula1>
            <xm:f>'Foundation INFO SHEET'!$M$21:$M$24</xm:f>
          </x14:formula1>
          <xm:sqref>O14:P14</xm:sqref>
        </x14:dataValidation>
        <x14:dataValidation type="list" allowBlank="1" showInputMessage="1" showErrorMessage="1" xr:uid="{45032651-4A0E-4C00-A335-E456EC3069AC}">
          <x14:formula1>
            <xm:f>'Foundation INFO SHEET'!$O$21:$O$24</xm:f>
          </x14:formula1>
          <xm:sqref>Q14:R14</xm:sqref>
        </x14:dataValidation>
        <x14:dataValidation type="list" allowBlank="1" showInputMessage="1" showErrorMessage="1" xr:uid="{58795794-C362-44E9-BA89-1B5EBC848555}">
          <x14:formula1>
            <xm:f>'Foundation INFO SHEET'!$A$42:$A$45</xm:f>
          </x14:formula1>
          <xm:sqref>C17:D17</xm:sqref>
        </x14:dataValidation>
        <x14:dataValidation type="list" allowBlank="1" showInputMessage="1" showErrorMessage="1" xr:uid="{D3E6DB59-5C3F-4450-8C25-B11C81E8C18D}">
          <x14:formula1>
            <xm:f>'Foundation INFO SHEET'!$C$42:$C$45</xm:f>
          </x14:formula1>
          <xm:sqref>E17:F17</xm:sqref>
        </x14:dataValidation>
        <x14:dataValidation type="list" allowBlank="1" showInputMessage="1" showErrorMessage="1" xr:uid="{D111D67B-6521-4A6F-8F8F-5561B2106791}">
          <x14:formula1>
            <xm:f>'Foundation INFO SHEET'!$E$42:$E$45</xm:f>
          </x14:formula1>
          <xm:sqref>G17:H17</xm:sqref>
        </x14:dataValidation>
        <x14:dataValidation type="list" allowBlank="1" showInputMessage="1" showErrorMessage="1" xr:uid="{A16A5683-558D-4A33-A43E-17C0E2F3B2F2}">
          <x14:formula1>
            <xm:f>'Foundation INFO SHEET'!$G$42:$G$45</xm:f>
          </x14:formula1>
          <xm:sqref>I17:J17</xm:sqref>
        </x14:dataValidation>
        <x14:dataValidation type="list" allowBlank="1" showInputMessage="1" showErrorMessage="1" xr:uid="{1927334E-44BC-4967-834A-E12A44344381}">
          <x14:formula1>
            <xm:f>'Foundation INFO SHEET'!$I$42:$I$45</xm:f>
          </x14:formula1>
          <xm:sqref>K17:L17</xm:sqref>
        </x14:dataValidation>
        <x14:dataValidation type="list" allowBlank="1" showInputMessage="1" showErrorMessage="1" xr:uid="{6421C7F5-4429-4F5F-A377-FD677A85477C}">
          <x14:formula1>
            <xm:f>'Foundation INFO SHEET'!$K$42:$K$45</xm:f>
          </x14:formula1>
          <xm:sqref>M17:N17</xm:sqref>
        </x14:dataValidation>
        <x14:dataValidation type="list" allowBlank="1" showInputMessage="1" showErrorMessage="1" xr:uid="{8821A18C-1F15-439E-B912-9D26D37D2649}">
          <x14:formula1>
            <xm:f>'Foundation INFO SHEET'!$M$42:$M$45</xm:f>
          </x14:formula1>
          <xm:sqref>O17:P17</xm:sqref>
        </x14:dataValidation>
        <x14:dataValidation type="list" allowBlank="1" showInputMessage="1" showErrorMessage="1" xr:uid="{4AC82252-B122-4545-8094-39BDB2C39E2B}">
          <x14:formula1>
            <xm:f>'Foundation INFO SHEET'!$O$42:$O$45</xm:f>
          </x14:formula1>
          <xm:sqref>Q17:R17</xm:sqref>
        </x14:dataValidation>
        <x14:dataValidation type="list" allowBlank="1" showInputMessage="1" showErrorMessage="1" xr:uid="{D95FA50B-70F5-4A8E-AF50-33E073ED933A}">
          <x14:formula1>
            <xm:f>'Foundation INFO SHEET'!$A$26:$A$29</xm:f>
          </x14:formula1>
          <xm:sqref>C20:D20</xm:sqref>
        </x14:dataValidation>
        <x14:dataValidation type="list" allowBlank="1" showInputMessage="1" showErrorMessage="1" xr:uid="{E90124BD-4121-4271-AEA8-C9838DD9D69B}">
          <x14:formula1>
            <xm:f>'Foundation INFO SHEET'!$C$26:$C$29</xm:f>
          </x14:formula1>
          <xm:sqref>E20:F20</xm:sqref>
        </x14:dataValidation>
        <x14:dataValidation type="list" allowBlank="1" showInputMessage="1" showErrorMessage="1" xr:uid="{58546A51-2F6F-4641-87B6-D87246C944A6}">
          <x14:formula1>
            <xm:f>'Foundation INFO SHEET'!$E$26:$E$29</xm:f>
          </x14:formula1>
          <xm:sqref>G20:H20</xm:sqref>
        </x14:dataValidation>
        <x14:dataValidation type="list" allowBlank="1" showInputMessage="1" showErrorMessage="1" xr:uid="{8AA43E45-0670-4169-9D17-5F4AE01C8979}">
          <x14:formula1>
            <xm:f>'Foundation INFO SHEET'!$G$26:$G$29</xm:f>
          </x14:formula1>
          <xm:sqref>I20:J20</xm:sqref>
        </x14:dataValidation>
        <x14:dataValidation type="list" allowBlank="1" showInputMessage="1" showErrorMessage="1" xr:uid="{9C9336C6-7C8B-40DD-BEFD-851D67E75E49}">
          <x14:formula1>
            <xm:f>'Foundation INFO SHEET'!$I$26:$I$29</xm:f>
          </x14:formula1>
          <xm:sqref>K20:L20</xm:sqref>
        </x14:dataValidation>
        <x14:dataValidation type="list" allowBlank="1" showInputMessage="1" showErrorMessage="1" xr:uid="{22E3467B-7DAB-400D-96C2-6A0A38C2138A}">
          <x14:formula1>
            <xm:f>'Foundation INFO SHEET'!$K$26:$K$29</xm:f>
          </x14:formula1>
          <xm:sqref>M20:N20</xm:sqref>
        </x14:dataValidation>
        <x14:dataValidation type="list" allowBlank="1" showInputMessage="1" showErrorMessage="1" xr:uid="{D3E086CF-05D2-4599-9994-F53867673473}">
          <x14:formula1>
            <xm:f>'Foundation INFO SHEET'!$M$26:$M$29</xm:f>
          </x14:formula1>
          <xm:sqref>O20:P20</xm:sqref>
        </x14:dataValidation>
        <x14:dataValidation type="list" allowBlank="1" showInputMessage="1" showErrorMessage="1" xr:uid="{D14F6CA4-E441-41A2-AA6C-F3C154470A67}">
          <x14:formula1>
            <xm:f>'Foundation INFO SHEET'!$O$26:$O$29</xm:f>
          </x14:formula1>
          <xm:sqref>Q20</xm:sqref>
        </x14:dataValidation>
        <x14:dataValidation type="list" allowBlank="1" showInputMessage="1" showErrorMessage="1" xr:uid="{4D542EDC-7D71-4788-B88D-393FBA5D5D74}">
          <x14:formula1>
            <xm:f>'Foundation INFO SHEET'!$P$26:$P$29</xm:f>
          </x14:formula1>
          <xm:sqref>R20</xm:sqref>
        </x14:dataValidation>
        <x14:dataValidation type="list" allowBlank="1" showInputMessage="1" showErrorMessage="1" xr:uid="{AF52B2DE-32AD-46B8-A437-A5BDB523A788}">
          <x14:formula1>
            <xm:f>'Foundation INFO SHEET'!$A$31:$A$34</xm:f>
          </x14:formula1>
          <xm:sqref>C23:F23</xm:sqref>
        </x14:dataValidation>
        <x14:dataValidation type="list" allowBlank="1" showInputMessage="1" showErrorMessage="1" xr:uid="{5B48AFF1-7F0E-45C7-A347-83CDB57DA122}">
          <x14:formula1>
            <xm:f>'Foundation INFO SHEET'!$E$31:$E$34</xm:f>
          </x14:formula1>
          <xm:sqref>G23:J23</xm:sqref>
        </x14:dataValidation>
        <x14:dataValidation type="list" allowBlank="1" showInputMessage="1" showErrorMessage="1" xr:uid="{F6A26874-20D0-403B-98B1-B11A5A295AE6}">
          <x14:formula1>
            <xm:f>'Foundation INFO SHEET'!$I$31:$I$34</xm:f>
          </x14:formula1>
          <xm:sqref>K23:N23</xm:sqref>
        </x14:dataValidation>
        <x14:dataValidation type="list" allowBlank="1" showInputMessage="1" showErrorMessage="1" xr:uid="{BB6CCE2F-9819-42CD-81B1-998EB1D7F4BE}">
          <x14:formula1>
            <xm:f>'Foundation INFO SHEET'!$M$31:$M$34</xm:f>
          </x14:formula1>
          <xm:sqref>O23:R23</xm:sqref>
        </x14:dataValidation>
        <x14:dataValidation type="list" allowBlank="1" showInputMessage="1" showErrorMessage="1" xr:uid="{15D9A564-2091-4403-8F58-21D81A8323B7}">
          <x14:formula1>
            <xm:f>'Foundation INFO SHEET'!$A$36:$A$39</xm:f>
          </x14:formula1>
          <xm:sqref>C26:R26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7C54-0350-4184-B456-E77C91FE4A19}">
  <sheetPr>
    <pageSetUpPr autoPageBreaks="0"/>
  </sheetPr>
  <dimension ref="A1:T45"/>
  <sheetViews>
    <sheetView zoomScale="56" zoomScaleNormal="60" workbookViewId="0">
      <selection activeCell="A2" sqref="A2"/>
    </sheetView>
  </sheetViews>
  <sheetFormatPr defaultRowHeight="14.5"/>
  <cols>
    <col min="1" max="1" width="14.26953125" customWidth="1"/>
    <col min="2" max="2" width="16.26953125" customWidth="1"/>
    <col min="4" max="4" width="14.453125" customWidth="1"/>
    <col min="18" max="18" width="42.7265625" customWidth="1"/>
    <col min="20" max="20" width="39.1796875" customWidth="1"/>
  </cols>
  <sheetData>
    <row r="1" spans="1:20" ht="166.5" customHeight="1">
      <c r="A1" s="79" t="s">
        <v>3</v>
      </c>
      <c r="B1" s="79" t="s">
        <v>4</v>
      </c>
      <c r="C1" s="103" t="s">
        <v>5</v>
      </c>
      <c r="D1" s="103"/>
      <c r="E1" s="103" t="s">
        <v>6</v>
      </c>
      <c r="F1" s="103"/>
      <c r="G1" s="103" t="s">
        <v>7</v>
      </c>
      <c r="H1" s="103"/>
      <c r="I1" s="103" t="s">
        <v>8</v>
      </c>
      <c r="J1" s="103"/>
      <c r="K1" s="103" t="s">
        <v>9</v>
      </c>
      <c r="L1" s="103"/>
      <c r="M1" s="103" t="s">
        <v>10</v>
      </c>
      <c r="N1" s="103"/>
      <c r="O1" s="103" t="s">
        <v>11</v>
      </c>
      <c r="P1" s="103"/>
      <c r="R1" s="27" t="s">
        <v>21</v>
      </c>
      <c r="T1" s="29" t="s">
        <v>13</v>
      </c>
    </row>
    <row r="2" spans="1:20" ht="21.65" customHeight="1">
      <c r="A2" s="79" t="s">
        <v>96</v>
      </c>
      <c r="B2" s="79" t="s">
        <v>97</v>
      </c>
      <c r="C2" s="103" t="s">
        <v>98</v>
      </c>
      <c r="D2" s="103"/>
      <c r="E2" s="103" t="s">
        <v>99</v>
      </c>
      <c r="F2" s="103"/>
      <c r="G2" s="103" t="s">
        <v>100</v>
      </c>
      <c r="H2" s="103"/>
      <c r="I2" s="103" t="s">
        <v>101</v>
      </c>
      <c r="J2" s="103"/>
      <c r="K2" s="103" t="s">
        <v>102</v>
      </c>
      <c r="L2" s="103"/>
      <c r="M2" s="103" t="s">
        <v>103</v>
      </c>
      <c r="N2" s="103"/>
      <c r="O2" s="103" t="s">
        <v>104</v>
      </c>
      <c r="P2" s="103"/>
      <c r="R2" s="26" t="s">
        <v>105</v>
      </c>
      <c r="T2" s="2" t="s">
        <v>106</v>
      </c>
    </row>
    <row r="3" spans="1:20" ht="28" customHeight="1">
      <c r="A3" s="79" t="s">
        <v>107</v>
      </c>
      <c r="B3" s="79" t="s">
        <v>108</v>
      </c>
      <c r="C3" s="103" t="s">
        <v>109</v>
      </c>
      <c r="D3" s="103"/>
      <c r="E3" s="103" t="s">
        <v>110</v>
      </c>
      <c r="F3" s="103"/>
      <c r="G3" s="103" t="s">
        <v>111</v>
      </c>
      <c r="H3" s="103"/>
      <c r="I3" s="103" t="s">
        <v>112</v>
      </c>
      <c r="J3" s="103"/>
      <c r="K3" s="103" t="s">
        <v>113</v>
      </c>
      <c r="L3" s="103"/>
      <c r="M3" s="103" t="s">
        <v>114</v>
      </c>
      <c r="N3" s="103"/>
      <c r="O3" s="103" t="s">
        <v>115</v>
      </c>
      <c r="P3" s="103"/>
      <c r="R3" s="26" t="s">
        <v>116</v>
      </c>
      <c r="T3" s="2" t="s">
        <v>117</v>
      </c>
    </row>
    <row r="4" spans="1:20" ht="18" customHeight="1">
      <c r="A4" s="79" t="s">
        <v>118</v>
      </c>
      <c r="B4" s="79" t="s">
        <v>119</v>
      </c>
      <c r="C4" s="103" t="s">
        <v>120</v>
      </c>
      <c r="D4" s="103"/>
      <c r="E4" s="103" t="s">
        <v>121</v>
      </c>
      <c r="F4" s="103"/>
      <c r="G4" s="103" t="s">
        <v>122</v>
      </c>
      <c r="H4" s="103"/>
      <c r="I4" s="103" t="s">
        <v>123</v>
      </c>
      <c r="J4" s="103"/>
      <c r="K4" s="103" t="s">
        <v>124</v>
      </c>
      <c r="L4" s="103"/>
      <c r="M4" s="103" t="s">
        <v>125</v>
      </c>
      <c r="N4" s="103"/>
      <c r="O4" s="103" t="s">
        <v>126</v>
      </c>
      <c r="P4" s="103"/>
      <c r="R4" s="26" t="s">
        <v>127</v>
      </c>
      <c r="T4" s="2" t="s">
        <v>128</v>
      </c>
    </row>
    <row r="5" spans="1:20">
      <c r="R5" s="26" t="s">
        <v>129</v>
      </c>
      <c r="T5" s="2" t="s">
        <v>130</v>
      </c>
    </row>
    <row r="6" spans="1:20" ht="115.5" customHeight="1">
      <c r="A6" s="103" t="s">
        <v>15</v>
      </c>
      <c r="B6" s="103"/>
      <c r="C6" s="42" t="s">
        <v>16</v>
      </c>
      <c r="D6" s="42"/>
      <c r="E6" s="42"/>
      <c r="F6" s="103" t="s">
        <v>17</v>
      </c>
      <c r="G6" s="103"/>
      <c r="H6" s="103"/>
      <c r="I6" s="103" t="s">
        <v>18</v>
      </c>
      <c r="J6" s="103"/>
      <c r="K6" s="103"/>
      <c r="L6" s="103" t="s">
        <v>19</v>
      </c>
      <c r="M6" s="103"/>
      <c r="N6" s="103"/>
      <c r="O6" s="103" t="s">
        <v>20</v>
      </c>
      <c r="P6" s="103"/>
      <c r="R6" s="26" t="s">
        <v>131</v>
      </c>
      <c r="T6" s="2" t="s">
        <v>132</v>
      </c>
    </row>
    <row r="7" spans="1:20" ht="18.649999999999999" customHeight="1">
      <c r="A7" s="103" t="s">
        <v>133</v>
      </c>
      <c r="B7" s="103"/>
      <c r="C7" s="42" t="s">
        <v>134</v>
      </c>
      <c r="D7" s="42"/>
      <c r="E7" s="42"/>
      <c r="F7" s="104" t="s">
        <v>135</v>
      </c>
      <c r="G7" s="105"/>
      <c r="H7" s="106"/>
      <c r="I7" s="104" t="s">
        <v>136</v>
      </c>
      <c r="J7" s="105"/>
      <c r="K7" s="106"/>
      <c r="L7" s="104" t="s">
        <v>137</v>
      </c>
      <c r="M7" s="105"/>
      <c r="N7" s="106"/>
      <c r="O7" s="104" t="s">
        <v>138</v>
      </c>
      <c r="P7" s="106"/>
      <c r="R7" s="26" t="s">
        <v>139</v>
      </c>
      <c r="T7" s="2" t="s">
        <v>140</v>
      </c>
    </row>
    <row r="8" spans="1:20" ht="18.649999999999999" customHeight="1">
      <c r="A8" s="103" t="s">
        <v>141</v>
      </c>
      <c r="B8" s="103"/>
      <c r="C8" s="42" t="s">
        <v>142</v>
      </c>
      <c r="D8" s="42"/>
      <c r="E8" s="42"/>
      <c r="F8" s="104" t="s">
        <v>143</v>
      </c>
      <c r="G8" s="105"/>
      <c r="H8" s="106"/>
      <c r="I8" s="104" t="s">
        <v>144</v>
      </c>
      <c r="J8" s="105"/>
      <c r="K8" s="106"/>
      <c r="L8" s="104" t="s">
        <v>145</v>
      </c>
      <c r="M8" s="105"/>
      <c r="N8" s="106"/>
      <c r="O8" s="104" t="s">
        <v>146</v>
      </c>
      <c r="P8" s="106"/>
      <c r="T8" s="2" t="s">
        <v>147</v>
      </c>
    </row>
    <row r="9" spans="1:20" ht="18.649999999999999" customHeight="1">
      <c r="A9" s="103" t="s">
        <v>148</v>
      </c>
      <c r="B9" s="103"/>
      <c r="C9" s="42" t="s">
        <v>149</v>
      </c>
      <c r="D9" s="42"/>
      <c r="E9" s="42"/>
      <c r="F9" s="104" t="s">
        <v>150</v>
      </c>
      <c r="G9" s="105"/>
      <c r="H9" s="106"/>
      <c r="I9" s="104" t="s">
        <v>151</v>
      </c>
      <c r="J9" s="105"/>
      <c r="K9" s="106"/>
      <c r="L9" s="104" t="s">
        <v>152</v>
      </c>
      <c r="M9" s="105"/>
      <c r="N9" s="106"/>
      <c r="O9" s="104" t="s">
        <v>153</v>
      </c>
      <c r="P9" s="106"/>
      <c r="T9" s="2" t="s">
        <v>154</v>
      </c>
    </row>
    <row r="10" spans="1:20" ht="72.650000000000006" customHeight="1">
      <c r="T10" s="2" t="s">
        <v>155</v>
      </c>
    </row>
    <row r="11" spans="1:20" ht="277.5" customHeight="1">
      <c r="A11" s="79" t="s">
        <v>23</v>
      </c>
      <c r="B11" s="79" t="s">
        <v>24</v>
      </c>
      <c r="C11" s="79" t="s">
        <v>25</v>
      </c>
      <c r="D11" s="79" t="s">
        <v>26</v>
      </c>
      <c r="E11" s="79" t="s">
        <v>27</v>
      </c>
      <c r="F11" s="79" t="s">
        <v>28</v>
      </c>
      <c r="G11" s="79" t="s">
        <v>29</v>
      </c>
      <c r="H11" s="79" t="s">
        <v>30</v>
      </c>
      <c r="I11" s="79" t="s">
        <v>31</v>
      </c>
      <c r="J11" s="79" t="s">
        <v>32</v>
      </c>
      <c r="K11" s="103" t="s">
        <v>33</v>
      </c>
      <c r="L11" s="103"/>
      <c r="M11" s="103" t="s">
        <v>34</v>
      </c>
      <c r="N11" s="103"/>
      <c r="O11" s="103" t="s">
        <v>35</v>
      </c>
      <c r="P11" s="103"/>
      <c r="T11" s="2" t="s">
        <v>156</v>
      </c>
    </row>
    <row r="12" spans="1:20" ht="23.15" customHeight="1">
      <c r="A12" s="79" t="s">
        <v>157</v>
      </c>
      <c r="B12" s="79" t="s">
        <v>158</v>
      </c>
      <c r="C12" s="79" t="s">
        <v>159</v>
      </c>
      <c r="D12" s="79" t="s">
        <v>160</v>
      </c>
      <c r="E12" s="79" t="s">
        <v>161</v>
      </c>
      <c r="F12" s="79" t="s">
        <v>162</v>
      </c>
      <c r="G12" s="79" t="s">
        <v>163</v>
      </c>
      <c r="H12" s="79" t="s">
        <v>164</v>
      </c>
      <c r="I12" s="79" t="s">
        <v>165</v>
      </c>
      <c r="J12" s="79" t="s">
        <v>166</v>
      </c>
      <c r="K12" s="103" t="s">
        <v>167</v>
      </c>
      <c r="L12" s="103"/>
      <c r="M12" s="103" t="s">
        <v>168</v>
      </c>
      <c r="N12" s="103"/>
      <c r="O12" s="103" t="s">
        <v>169</v>
      </c>
      <c r="P12" s="103"/>
    </row>
    <row r="13" spans="1:20" ht="29.5" customHeight="1">
      <c r="A13" s="79" t="s">
        <v>170</v>
      </c>
      <c r="B13" s="79" t="s">
        <v>171</v>
      </c>
      <c r="C13" s="79" t="s">
        <v>172</v>
      </c>
      <c r="D13" s="79" t="s">
        <v>173</v>
      </c>
      <c r="E13" s="79" t="s">
        <v>174</v>
      </c>
      <c r="F13" s="79" t="s">
        <v>175</v>
      </c>
      <c r="G13" s="79" t="s">
        <v>176</v>
      </c>
      <c r="H13" s="79" t="s">
        <v>177</v>
      </c>
      <c r="I13" s="79" t="s">
        <v>178</v>
      </c>
      <c r="J13" s="79" t="s">
        <v>179</v>
      </c>
      <c r="K13" s="103" t="s">
        <v>180</v>
      </c>
      <c r="L13" s="103"/>
      <c r="M13" s="103" t="s">
        <v>181</v>
      </c>
      <c r="N13" s="103"/>
      <c r="O13" s="103" t="s">
        <v>182</v>
      </c>
      <c r="P13" s="103"/>
    </row>
    <row r="14" spans="1:20" ht="33" customHeight="1">
      <c r="A14" s="79" t="s">
        <v>183</v>
      </c>
      <c r="B14" s="79" t="s">
        <v>184</v>
      </c>
      <c r="C14" s="79" t="s">
        <v>185</v>
      </c>
      <c r="D14" s="79" t="s">
        <v>186</v>
      </c>
      <c r="E14" s="79" t="s">
        <v>187</v>
      </c>
      <c r="F14" s="79" t="s">
        <v>188</v>
      </c>
      <c r="G14" s="79" t="s">
        <v>189</v>
      </c>
      <c r="H14" s="79" t="s">
        <v>190</v>
      </c>
      <c r="I14" s="79" t="s">
        <v>191</v>
      </c>
      <c r="J14" s="79" t="s">
        <v>192</v>
      </c>
      <c r="K14" s="103" t="s">
        <v>193</v>
      </c>
      <c r="L14" s="103"/>
      <c r="M14" s="103" t="s">
        <v>194</v>
      </c>
      <c r="N14" s="103"/>
      <c r="O14" s="103" t="s">
        <v>195</v>
      </c>
      <c r="P14" s="103"/>
    </row>
    <row r="16" spans="1:20" ht="409.5" customHeight="1">
      <c r="A16" s="79" t="s">
        <v>38</v>
      </c>
      <c r="B16" s="79" t="s">
        <v>39</v>
      </c>
      <c r="C16" s="79" t="s">
        <v>40</v>
      </c>
      <c r="D16" s="79" t="s">
        <v>41</v>
      </c>
      <c r="E16" s="79" t="s">
        <v>42</v>
      </c>
      <c r="F16" s="79" t="s">
        <v>43</v>
      </c>
      <c r="G16" s="96" t="s">
        <v>44</v>
      </c>
      <c r="H16" s="96" t="s">
        <v>45</v>
      </c>
      <c r="I16" s="96" t="s">
        <v>46</v>
      </c>
      <c r="J16" s="96" t="s">
        <v>46</v>
      </c>
      <c r="K16" s="79" t="s">
        <v>47</v>
      </c>
      <c r="L16" s="79" t="s">
        <v>48</v>
      </c>
      <c r="M16" s="79" t="s">
        <v>49</v>
      </c>
      <c r="N16" s="36" t="s">
        <v>50</v>
      </c>
      <c r="O16" s="79" t="s">
        <v>51</v>
      </c>
      <c r="P16" s="36" t="s">
        <v>52</v>
      </c>
    </row>
    <row r="17" spans="1:16" ht="29.5" customHeight="1">
      <c r="A17" s="79" t="s">
        <v>196</v>
      </c>
      <c r="B17" s="79" t="s">
        <v>197</v>
      </c>
      <c r="C17" s="79" t="s">
        <v>198</v>
      </c>
      <c r="D17" s="79" t="s">
        <v>199</v>
      </c>
      <c r="E17" s="79" t="s">
        <v>200</v>
      </c>
      <c r="F17" s="79" t="s">
        <v>201</v>
      </c>
      <c r="G17" s="96" t="s">
        <v>202</v>
      </c>
      <c r="H17" s="96" t="s">
        <v>203</v>
      </c>
      <c r="I17" s="96" t="s">
        <v>204</v>
      </c>
      <c r="J17" s="96" t="s">
        <v>204</v>
      </c>
      <c r="K17" s="79" t="s">
        <v>205</v>
      </c>
      <c r="L17" s="79" t="s">
        <v>206</v>
      </c>
      <c r="M17" s="79" t="s">
        <v>207</v>
      </c>
      <c r="N17" s="36" t="s">
        <v>208</v>
      </c>
      <c r="O17" s="79" t="s">
        <v>209</v>
      </c>
      <c r="P17" s="36" t="s">
        <v>210</v>
      </c>
    </row>
    <row r="18" spans="1:16" ht="29.5" customHeight="1">
      <c r="A18" s="79" t="s">
        <v>211</v>
      </c>
      <c r="B18" s="79" t="s">
        <v>212</v>
      </c>
      <c r="C18" s="79" t="s">
        <v>213</v>
      </c>
      <c r="D18" s="79" t="s">
        <v>214</v>
      </c>
      <c r="E18" s="79" t="s">
        <v>215</v>
      </c>
      <c r="F18" s="79" t="s">
        <v>216</v>
      </c>
      <c r="G18" s="96" t="s">
        <v>217</v>
      </c>
      <c r="H18" s="96" t="s">
        <v>218</v>
      </c>
      <c r="I18" s="96" t="s">
        <v>219</v>
      </c>
      <c r="J18" s="96" t="s">
        <v>219</v>
      </c>
      <c r="K18" s="79" t="s">
        <v>220</v>
      </c>
      <c r="L18" s="79" t="s">
        <v>221</v>
      </c>
      <c r="M18" s="79" t="s">
        <v>222</v>
      </c>
      <c r="N18" s="36" t="s">
        <v>223</v>
      </c>
      <c r="O18" s="79" t="s">
        <v>224</v>
      </c>
      <c r="P18" s="36" t="s">
        <v>225</v>
      </c>
    </row>
    <row r="19" spans="1:16" ht="33" customHeight="1">
      <c r="A19" s="79" t="s">
        <v>226</v>
      </c>
      <c r="B19" s="79" t="s">
        <v>227</v>
      </c>
      <c r="C19" s="79" t="s">
        <v>228</v>
      </c>
      <c r="D19" s="79" t="s">
        <v>229</v>
      </c>
      <c r="E19" s="79" t="s">
        <v>230</v>
      </c>
      <c r="F19" s="79" t="s">
        <v>231</v>
      </c>
      <c r="G19" s="96" t="s">
        <v>232</v>
      </c>
      <c r="H19" s="96" t="s">
        <v>233</v>
      </c>
      <c r="I19" s="96" t="s">
        <v>234</v>
      </c>
      <c r="J19" s="96" t="s">
        <v>234</v>
      </c>
      <c r="K19" s="79" t="s">
        <v>235</v>
      </c>
      <c r="L19" s="79" t="s">
        <v>236</v>
      </c>
      <c r="M19" s="79" t="s">
        <v>237</v>
      </c>
      <c r="N19" s="36" t="s">
        <v>238</v>
      </c>
      <c r="O19" s="79" t="s">
        <v>239</v>
      </c>
      <c r="P19" s="36" t="s">
        <v>240</v>
      </c>
    </row>
    <row r="21" spans="1:16" ht="240.65" customHeight="1">
      <c r="A21" s="79" t="s">
        <v>55</v>
      </c>
      <c r="B21" s="79" t="s">
        <v>56</v>
      </c>
      <c r="C21" s="42" t="s">
        <v>57</v>
      </c>
      <c r="D21" s="42"/>
      <c r="E21" s="103" t="s">
        <v>58</v>
      </c>
      <c r="F21" s="103"/>
      <c r="G21" s="103" t="s">
        <v>59</v>
      </c>
      <c r="H21" s="103"/>
      <c r="I21" s="103" t="s">
        <v>60</v>
      </c>
      <c r="J21" s="103"/>
      <c r="K21" s="103" t="s">
        <v>61</v>
      </c>
      <c r="L21" s="103"/>
      <c r="M21" s="103" t="s">
        <v>62</v>
      </c>
      <c r="N21" s="42"/>
      <c r="O21" s="103" t="s">
        <v>63</v>
      </c>
      <c r="P21" s="102"/>
    </row>
    <row r="22" spans="1:16" ht="28" customHeight="1">
      <c r="A22" s="79" t="s">
        <v>241</v>
      </c>
      <c r="B22" s="79" t="s">
        <v>242</v>
      </c>
      <c r="C22" s="42" t="s">
        <v>243</v>
      </c>
      <c r="D22" s="42"/>
      <c r="E22" s="103" t="s">
        <v>244</v>
      </c>
      <c r="F22" s="103"/>
      <c r="G22" s="103" t="s">
        <v>245</v>
      </c>
      <c r="H22" s="103"/>
      <c r="I22" s="103" t="s">
        <v>246</v>
      </c>
      <c r="J22" s="103"/>
      <c r="K22" s="103" t="s">
        <v>247</v>
      </c>
      <c r="L22" s="103"/>
      <c r="M22" s="103" t="s">
        <v>248</v>
      </c>
      <c r="N22" s="42"/>
      <c r="O22" s="103" t="s">
        <v>249</v>
      </c>
      <c r="P22" s="102"/>
    </row>
    <row r="23" spans="1:16" ht="30.65" customHeight="1">
      <c r="A23" s="79" t="s">
        <v>250</v>
      </c>
      <c r="B23" s="79" t="s">
        <v>251</v>
      </c>
      <c r="C23" s="42" t="s">
        <v>252</v>
      </c>
      <c r="D23" s="42"/>
      <c r="E23" s="103" t="s">
        <v>253</v>
      </c>
      <c r="F23" s="103"/>
      <c r="G23" s="103" t="s">
        <v>254</v>
      </c>
      <c r="H23" s="103"/>
      <c r="I23" s="103" t="s">
        <v>255</v>
      </c>
      <c r="J23" s="103"/>
      <c r="K23" s="103" t="s">
        <v>256</v>
      </c>
      <c r="L23" s="103"/>
      <c r="M23" s="103" t="s">
        <v>257</v>
      </c>
      <c r="N23" s="42"/>
      <c r="O23" s="103" t="s">
        <v>258</v>
      </c>
      <c r="P23" s="102"/>
    </row>
    <row r="24" spans="1:16" ht="29.15" customHeight="1">
      <c r="A24" s="79" t="s">
        <v>259</v>
      </c>
      <c r="B24" s="79" t="s">
        <v>260</v>
      </c>
      <c r="C24" s="42" t="s">
        <v>261</v>
      </c>
      <c r="D24" s="42"/>
      <c r="E24" s="103" t="s">
        <v>262</v>
      </c>
      <c r="F24" s="103"/>
      <c r="G24" s="103" t="s">
        <v>263</v>
      </c>
      <c r="H24" s="103"/>
      <c r="I24" s="103" t="s">
        <v>264</v>
      </c>
      <c r="J24" s="103"/>
      <c r="K24" s="103" t="s">
        <v>265</v>
      </c>
      <c r="L24" s="103"/>
      <c r="M24" s="103" t="s">
        <v>266</v>
      </c>
      <c r="N24" s="42"/>
      <c r="O24" s="103" t="s">
        <v>267</v>
      </c>
      <c r="P24" s="102"/>
    </row>
    <row r="26" spans="1:16" ht="129.65" customHeight="1">
      <c r="A26" s="103" t="s">
        <v>75</v>
      </c>
      <c r="B26" s="103"/>
      <c r="C26" s="103" t="s">
        <v>76</v>
      </c>
      <c r="D26" s="103"/>
      <c r="E26" s="103" t="s">
        <v>77</v>
      </c>
      <c r="F26" s="103"/>
      <c r="G26" s="103" t="s">
        <v>78</v>
      </c>
      <c r="H26" s="103"/>
      <c r="I26" s="103" t="s">
        <v>79</v>
      </c>
      <c r="J26" s="103"/>
      <c r="K26" s="103" t="s">
        <v>80</v>
      </c>
      <c r="L26" s="103"/>
      <c r="M26" s="103" t="s">
        <v>81</v>
      </c>
      <c r="N26" s="103"/>
      <c r="O26" s="79" t="s">
        <v>82</v>
      </c>
      <c r="P26" s="36" t="s">
        <v>83</v>
      </c>
    </row>
    <row r="27" spans="1:16" ht="30" customHeight="1">
      <c r="A27" s="103" t="s">
        <v>268</v>
      </c>
      <c r="B27" s="103"/>
      <c r="C27" s="103" t="s">
        <v>269</v>
      </c>
      <c r="D27" s="103"/>
      <c r="E27" s="103" t="s">
        <v>270</v>
      </c>
      <c r="F27" s="103"/>
      <c r="G27" s="103" t="s">
        <v>271</v>
      </c>
      <c r="H27" s="103"/>
      <c r="I27" s="103" t="s">
        <v>272</v>
      </c>
      <c r="J27" s="103"/>
      <c r="K27" s="103" t="s">
        <v>273</v>
      </c>
      <c r="L27" s="103"/>
      <c r="M27" s="103" t="s">
        <v>274</v>
      </c>
      <c r="N27" s="103"/>
      <c r="O27" s="79" t="s">
        <v>275</v>
      </c>
      <c r="P27" s="36" t="s">
        <v>276</v>
      </c>
    </row>
    <row r="28" spans="1:16" ht="30" customHeight="1">
      <c r="A28" s="103" t="s">
        <v>277</v>
      </c>
      <c r="B28" s="103"/>
      <c r="C28" s="103" t="s">
        <v>278</v>
      </c>
      <c r="D28" s="103"/>
      <c r="E28" s="103" t="s">
        <v>279</v>
      </c>
      <c r="F28" s="103"/>
      <c r="G28" s="103" t="s">
        <v>280</v>
      </c>
      <c r="H28" s="103"/>
      <c r="I28" s="103" t="s">
        <v>281</v>
      </c>
      <c r="J28" s="103"/>
      <c r="K28" s="103" t="s">
        <v>282</v>
      </c>
      <c r="L28" s="103"/>
      <c r="M28" s="103" t="s">
        <v>283</v>
      </c>
      <c r="N28" s="103"/>
      <c r="O28" s="79" t="s">
        <v>284</v>
      </c>
      <c r="P28" s="36" t="s">
        <v>285</v>
      </c>
    </row>
    <row r="29" spans="1:16" ht="28" customHeight="1">
      <c r="A29" s="103" t="s">
        <v>286</v>
      </c>
      <c r="B29" s="103"/>
      <c r="C29" s="103" t="s">
        <v>287</v>
      </c>
      <c r="D29" s="103"/>
      <c r="E29" s="103" t="s">
        <v>288</v>
      </c>
      <c r="F29" s="103"/>
      <c r="G29" s="103" t="s">
        <v>289</v>
      </c>
      <c r="H29" s="103"/>
      <c r="I29" s="103" t="s">
        <v>290</v>
      </c>
      <c r="J29" s="103"/>
      <c r="K29" s="103" t="s">
        <v>291</v>
      </c>
      <c r="L29" s="103"/>
      <c r="M29" s="103" t="s">
        <v>292</v>
      </c>
      <c r="N29" s="103"/>
      <c r="O29" s="79" t="s">
        <v>293</v>
      </c>
      <c r="P29" s="36" t="s">
        <v>294</v>
      </c>
    </row>
    <row r="31" spans="1:16" ht="94" customHeight="1">
      <c r="A31" s="103" t="s">
        <v>85</v>
      </c>
      <c r="B31" s="103"/>
      <c r="C31" s="103"/>
      <c r="D31" s="103"/>
      <c r="E31" s="103" t="s">
        <v>86</v>
      </c>
      <c r="F31" s="103"/>
      <c r="G31" s="103"/>
      <c r="H31" s="103"/>
      <c r="I31" s="103" t="s">
        <v>87</v>
      </c>
      <c r="J31" s="103"/>
      <c r="K31" s="103"/>
      <c r="L31" s="103"/>
      <c r="M31" s="103" t="s">
        <v>88</v>
      </c>
      <c r="N31" s="103"/>
      <c r="O31" s="103"/>
      <c r="P31" s="103"/>
    </row>
    <row r="32" spans="1:16" ht="18.649999999999999" customHeight="1">
      <c r="A32" s="103" t="s">
        <v>295</v>
      </c>
      <c r="B32" s="103"/>
      <c r="C32" s="103"/>
      <c r="D32" s="103"/>
      <c r="E32" s="103" t="s">
        <v>296</v>
      </c>
      <c r="F32" s="103"/>
      <c r="G32" s="103"/>
      <c r="H32" s="103"/>
      <c r="I32" s="103" t="s">
        <v>297</v>
      </c>
      <c r="J32" s="103"/>
      <c r="K32" s="103"/>
      <c r="L32" s="103"/>
      <c r="M32" s="103" t="s">
        <v>298</v>
      </c>
      <c r="N32" s="103"/>
      <c r="O32" s="103"/>
      <c r="P32" s="103"/>
    </row>
    <row r="33" spans="1:16" ht="18.649999999999999" customHeight="1">
      <c r="A33" s="103" t="s">
        <v>299</v>
      </c>
      <c r="B33" s="103"/>
      <c r="C33" s="103"/>
      <c r="D33" s="103"/>
      <c r="E33" s="103" t="s">
        <v>300</v>
      </c>
      <c r="F33" s="103"/>
      <c r="G33" s="103"/>
      <c r="H33" s="103"/>
      <c r="I33" s="103" t="s">
        <v>301</v>
      </c>
      <c r="J33" s="103"/>
      <c r="K33" s="103"/>
      <c r="L33" s="103"/>
      <c r="M33" s="103" t="s">
        <v>302</v>
      </c>
      <c r="N33" s="103"/>
      <c r="O33" s="103"/>
      <c r="P33" s="103"/>
    </row>
    <row r="34" spans="1:16" ht="18.649999999999999" customHeight="1">
      <c r="A34" s="103" t="s">
        <v>303</v>
      </c>
      <c r="B34" s="103"/>
      <c r="C34" s="103"/>
      <c r="D34" s="103"/>
      <c r="E34" s="103" t="s">
        <v>304</v>
      </c>
      <c r="F34" s="103"/>
      <c r="G34" s="103"/>
      <c r="H34" s="103"/>
      <c r="I34" s="103" t="s">
        <v>305</v>
      </c>
      <c r="J34" s="103"/>
      <c r="K34" s="103"/>
      <c r="L34" s="103"/>
      <c r="M34" s="103" t="s">
        <v>306</v>
      </c>
      <c r="N34" s="103"/>
      <c r="O34" s="103"/>
      <c r="P34" s="103"/>
    </row>
    <row r="36" spans="1:16" ht="18.649999999999999" customHeight="1">
      <c r="A36" s="103" t="s">
        <v>90</v>
      </c>
      <c r="B36" s="103"/>
      <c r="C36" s="103"/>
      <c r="D36" s="103"/>
      <c r="E36" s="103"/>
      <c r="F36" s="103"/>
      <c r="G36" s="103"/>
      <c r="H36" s="103"/>
      <c r="I36" s="103"/>
      <c r="J36" s="103"/>
      <c r="K36" s="103"/>
      <c r="L36" s="103"/>
      <c r="M36" s="103"/>
      <c r="N36" s="103"/>
      <c r="O36" s="103"/>
      <c r="P36" s="103"/>
    </row>
    <row r="37" spans="1:16" ht="18.649999999999999" customHeight="1">
      <c r="A37" s="103" t="s">
        <v>307</v>
      </c>
      <c r="B37" s="103"/>
      <c r="C37" s="103"/>
      <c r="D37" s="103"/>
      <c r="E37" s="103"/>
      <c r="F37" s="103"/>
      <c r="G37" s="103"/>
      <c r="H37" s="103"/>
      <c r="I37" s="103"/>
      <c r="J37" s="103"/>
      <c r="K37" s="103"/>
      <c r="L37" s="103"/>
      <c r="M37" s="103"/>
      <c r="N37" s="103"/>
      <c r="O37" s="103"/>
      <c r="P37" s="103"/>
    </row>
    <row r="38" spans="1:16" ht="18.649999999999999" customHeight="1">
      <c r="A38" s="103" t="s">
        <v>308</v>
      </c>
      <c r="B38" s="103"/>
      <c r="C38" s="103"/>
      <c r="D38" s="103"/>
      <c r="E38" s="103"/>
      <c r="F38" s="103"/>
      <c r="G38" s="103"/>
      <c r="H38" s="103"/>
      <c r="I38" s="103"/>
      <c r="J38" s="103"/>
      <c r="K38" s="103"/>
      <c r="L38" s="103"/>
      <c r="M38" s="103"/>
      <c r="N38" s="103"/>
      <c r="O38" s="103"/>
      <c r="P38" s="103"/>
    </row>
    <row r="39" spans="1:16" ht="18.649999999999999" customHeight="1">
      <c r="A39" s="103" t="s">
        <v>309</v>
      </c>
      <c r="B39" s="103"/>
      <c r="C39" s="103"/>
      <c r="D39" s="103"/>
      <c r="E39" s="103"/>
      <c r="F39" s="103"/>
      <c r="G39" s="103"/>
      <c r="H39" s="103"/>
      <c r="I39" s="103"/>
      <c r="J39" s="103"/>
      <c r="K39" s="103"/>
      <c r="L39" s="103"/>
      <c r="M39" s="103"/>
      <c r="N39" s="103"/>
      <c r="O39" s="103"/>
      <c r="P39" s="103"/>
    </row>
    <row r="42" spans="1:16" ht="407.5" customHeight="1">
      <c r="A42" s="103" t="s">
        <v>65</v>
      </c>
      <c r="B42" s="103"/>
      <c r="C42" s="103" t="s">
        <v>66</v>
      </c>
      <c r="D42" s="103"/>
      <c r="E42" s="103" t="s">
        <v>67</v>
      </c>
      <c r="F42" s="103"/>
      <c r="G42" s="103" t="s">
        <v>68</v>
      </c>
      <c r="H42" s="103"/>
      <c r="I42" s="103" t="s">
        <v>69</v>
      </c>
      <c r="J42" s="103"/>
      <c r="K42" s="103" t="s">
        <v>70</v>
      </c>
      <c r="L42" s="103"/>
      <c r="M42" s="103" t="s">
        <v>71</v>
      </c>
      <c r="N42" s="103"/>
      <c r="O42" s="103" t="s">
        <v>72</v>
      </c>
      <c r="P42" s="103"/>
    </row>
    <row r="43" spans="1:16" ht="35.15" customHeight="1">
      <c r="A43" s="103" t="s">
        <v>310</v>
      </c>
      <c r="C43" s="103" t="s">
        <v>311</v>
      </c>
      <c r="E43" s="103" t="s">
        <v>312</v>
      </c>
      <c r="G43" s="103" t="s">
        <v>313</v>
      </c>
      <c r="I43" s="103" t="s">
        <v>314</v>
      </c>
      <c r="K43" s="103" t="s">
        <v>315</v>
      </c>
      <c r="M43" s="103" t="s">
        <v>316</v>
      </c>
      <c r="O43" s="103" t="s">
        <v>317</v>
      </c>
    </row>
    <row r="44" spans="1:16" ht="42.65" customHeight="1">
      <c r="A44" s="103" t="s">
        <v>318</v>
      </c>
      <c r="C44" s="103" t="s">
        <v>319</v>
      </c>
      <c r="E44" s="103" t="s">
        <v>320</v>
      </c>
      <c r="G44" s="103" t="s">
        <v>321</v>
      </c>
      <c r="I44" s="103" t="s">
        <v>322</v>
      </c>
      <c r="K44" s="103" t="s">
        <v>323</v>
      </c>
      <c r="M44" s="103" t="s">
        <v>324</v>
      </c>
      <c r="O44" s="103" t="s">
        <v>325</v>
      </c>
    </row>
    <row r="45" spans="1:16" ht="41.15" customHeight="1">
      <c r="A45" s="103" t="s">
        <v>326</v>
      </c>
      <c r="C45" s="103" t="s">
        <v>327</v>
      </c>
      <c r="E45" s="103" t="s">
        <v>328</v>
      </c>
      <c r="G45" s="103" t="s">
        <v>329</v>
      </c>
      <c r="I45" s="103" t="s">
        <v>330</v>
      </c>
      <c r="K45" s="103" t="s">
        <v>331</v>
      </c>
      <c r="M45" s="103" t="s">
        <v>332</v>
      </c>
      <c r="O45" s="103" t="s">
        <v>333</v>
      </c>
    </row>
  </sheetData>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4965-5462-417F-AA7A-035FE63997A3}">
  <sheetPr>
    <tabColor theme="4"/>
    <pageSetUpPr autoPageBreaks="0" fitToPage="1"/>
  </sheetPr>
  <dimension ref="A1:R19"/>
  <sheetViews>
    <sheetView zoomScale="60" zoomScaleNormal="60" workbookViewId="0">
      <selection activeCell="D18" sqref="D18"/>
    </sheetView>
  </sheetViews>
  <sheetFormatPr defaultRowHeight="14.5"/>
  <cols>
    <col min="2" max="2" width="7.54296875" customWidth="1"/>
    <col min="3" max="3" width="15.81640625" customWidth="1"/>
    <col min="4" max="4" width="26.7265625" customWidth="1"/>
    <col min="5" max="5" width="20.453125" customWidth="1"/>
    <col min="6" max="6" width="23.7265625" customWidth="1"/>
    <col min="7" max="7" width="23.26953125" customWidth="1"/>
    <col min="8" max="8" width="22.81640625" customWidth="1"/>
    <col min="9" max="9" width="20.26953125" customWidth="1"/>
    <col min="10" max="10" width="24.453125" customWidth="1"/>
    <col min="11" max="11" width="20.81640625" customWidth="1"/>
    <col min="12" max="12" width="22.26953125" customWidth="1"/>
    <col min="13" max="13" width="22.453125" customWidth="1"/>
    <col min="14" max="14" width="21.54296875" customWidth="1"/>
    <col min="15" max="15" width="19.54296875" customWidth="1"/>
    <col min="16" max="16" width="21.81640625" customWidth="1"/>
    <col min="17" max="17" width="21.453125" customWidth="1"/>
    <col min="18" max="18" width="18" customWidth="1"/>
  </cols>
  <sheetData>
    <row r="1" spans="1:18" ht="33" customHeight="1">
      <c r="A1" s="224" t="s">
        <v>334</v>
      </c>
      <c r="B1" s="234" t="s">
        <v>335</v>
      </c>
      <c r="C1" s="235"/>
      <c r="D1" s="235"/>
      <c r="E1" s="235"/>
      <c r="F1" s="235"/>
      <c r="G1" s="235"/>
      <c r="H1" s="235"/>
      <c r="I1" s="43"/>
      <c r="J1" s="43"/>
      <c r="K1" s="43"/>
      <c r="L1" s="43"/>
      <c r="M1" s="43"/>
      <c r="N1" s="43"/>
      <c r="O1" s="43"/>
      <c r="P1" s="43"/>
      <c r="Q1" s="43"/>
      <c r="R1" s="43"/>
    </row>
    <row r="2" spans="1:18" s="62" customFormat="1" ht="220.5" customHeight="1">
      <c r="A2" s="224"/>
      <c r="B2" s="221" t="s">
        <v>336</v>
      </c>
      <c r="C2" s="225" t="s">
        <v>337</v>
      </c>
      <c r="D2" s="90" t="s">
        <v>338</v>
      </c>
      <c r="E2" s="90" t="s">
        <v>339</v>
      </c>
      <c r="F2" s="94" t="s">
        <v>340</v>
      </c>
      <c r="G2" s="90" t="s">
        <v>341</v>
      </c>
      <c r="H2" s="90" t="s">
        <v>342</v>
      </c>
      <c r="I2" s="47"/>
      <c r="J2" s="47"/>
      <c r="K2" s="227"/>
      <c r="L2" s="227"/>
      <c r="M2" s="227"/>
      <c r="N2" s="227"/>
      <c r="O2" s="227"/>
      <c r="P2" s="227"/>
      <c r="Q2" s="227"/>
      <c r="R2" s="227"/>
    </row>
    <row r="3" spans="1:18" ht="43.5" customHeight="1">
      <c r="A3" s="224"/>
      <c r="B3" s="222"/>
      <c r="C3" s="225"/>
      <c r="D3" s="93" t="s">
        <v>21</v>
      </c>
      <c r="E3" s="93" t="s">
        <v>21</v>
      </c>
      <c r="F3" s="95" t="s">
        <v>21</v>
      </c>
      <c r="G3" s="93" t="s">
        <v>21</v>
      </c>
      <c r="H3" s="93" t="s">
        <v>21</v>
      </c>
      <c r="I3" s="52"/>
      <c r="J3" s="52"/>
      <c r="K3" s="228"/>
      <c r="L3" s="228"/>
      <c r="M3" s="228"/>
      <c r="N3" s="228"/>
      <c r="O3" s="228"/>
      <c r="P3" s="228"/>
      <c r="Q3" s="228"/>
      <c r="R3" s="228"/>
    </row>
    <row r="4" spans="1:18" ht="43.5" customHeight="1">
      <c r="A4" s="224"/>
      <c r="B4" s="222"/>
      <c r="C4" s="226"/>
      <c r="D4" s="66" t="s">
        <v>13</v>
      </c>
      <c r="E4" s="66" t="s">
        <v>13</v>
      </c>
      <c r="F4" s="78" t="s">
        <v>13</v>
      </c>
      <c r="G4" s="66" t="s">
        <v>13</v>
      </c>
      <c r="H4" s="66" t="s">
        <v>13</v>
      </c>
      <c r="I4" s="51"/>
      <c r="J4" s="51"/>
      <c r="K4" s="229"/>
      <c r="L4" s="229"/>
      <c r="M4" s="229"/>
      <c r="N4" s="229"/>
      <c r="O4" s="229"/>
      <c r="P4" s="229"/>
      <c r="Q4" s="229"/>
      <c r="R4" s="229"/>
    </row>
    <row r="5" spans="1:18" ht="207" customHeight="1">
      <c r="A5" s="224"/>
      <c r="B5" s="222"/>
      <c r="C5" s="231" t="s">
        <v>343</v>
      </c>
      <c r="D5" s="223" t="s">
        <v>344</v>
      </c>
      <c r="E5" s="223"/>
      <c r="F5" s="94" t="s">
        <v>345</v>
      </c>
      <c r="G5" s="223" t="s">
        <v>346</v>
      </c>
      <c r="H5" s="223"/>
      <c r="I5" s="47"/>
      <c r="J5" s="47"/>
      <c r="K5" s="47"/>
      <c r="L5" s="47"/>
      <c r="M5" s="47"/>
      <c r="N5" s="47"/>
      <c r="O5" s="47"/>
      <c r="P5" s="47"/>
      <c r="Q5" s="47"/>
      <c r="R5" s="47"/>
    </row>
    <row r="6" spans="1:18" ht="43.5" customHeight="1">
      <c r="A6" s="224"/>
      <c r="B6" s="222"/>
      <c r="C6" s="232"/>
      <c r="D6" s="219" t="s">
        <v>21</v>
      </c>
      <c r="E6" s="219"/>
      <c r="F6" s="95" t="s">
        <v>21</v>
      </c>
      <c r="G6" s="219" t="s">
        <v>21</v>
      </c>
      <c r="H6" s="219"/>
      <c r="I6" s="46"/>
      <c r="J6" s="46"/>
      <c r="K6" s="46"/>
      <c r="L6" s="46"/>
      <c r="M6" s="46"/>
      <c r="N6" s="46"/>
      <c r="O6" s="46"/>
      <c r="P6" s="46"/>
      <c r="Q6" s="46"/>
      <c r="R6" s="46"/>
    </row>
    <row r="7" spans="1:18" ht="48" customHeight="1">
      <c r="A7" s="224"/>
      <c r="B7" s="222"/>
      <c r="C7" s="232"/>
      <c r="D7" s="220" t="s">
        <v>13</v>
      </c>
      <c r="E7" s="220"/>
      <c r="F7" s="78" t="s">
        <v>13</v>
      </c>
      <c r="G7" s="220" t="s">
        <v>13</v>
      </c>
      <c r="H7" s="220"/>
      <c r="I7" s="48"/>
      <c r="J7" s="48"/>
      <c r="K7" s="48"/>
      <c r="L7" s="48"/>
      <c r="M7" s="48"/>
      <c r="N7" s="48"/>
      <c r="O7" s="48"/>
      <c r="P7" s="48"/>
      <c r="Q7" s="48"/>
      <c r="R7" s="48"/>
    </row>
    <row r="8" spans="1:18" ht="148.5" customHeight="1">
      <c r="A8" s="224"/>
      <c r="B8" s="222" t="s">
        <v>347</v>
      </c>
      <c r="C8" s="226" t="s">
        <v>348</v>
      </c>
      <c r="D8" s="90" t="s">
        <v>349</v>
      </c>
      <c r="E8" s="90" t="s">
        <v>350</v>
      </c>
      <c r="F8" s="94" t="s">
        <v>351</v>
      </c>
      <c r="G8" s="223" t="s">
        <v>352</v>
      </c>
      <c r="H8" s="223"/>
      <c r="I8" s="44"/>
      <c r="J8" s="44"/>
      <c r="K8" s="233"/>
      <c r="L8" s="233"/>
      <c r="M8" s="233"/>
      <c r="N8" s="233"/>
      <c r="O8" s="233"/>
      <c r="P8" s="233"/>
      <c r="Q8" s="233"/>
      <c r="R8" s="233"/>
    </row>
    <row r="9" spans="1:18" ht="51" customHeight="1">
      <c r="A9" s="224"/>
      <c r="B9" s="222"/>
      <c r="C9" s="226"/>
      <c r="D9" s="93" t="s">
        <v>21</v>
      </c>
      <c r="E9" s="93" t="s">
        <v>21</v>
      </c>
      <c r="F9" s="95" t="s">
        <v>21</v>
      </c>
      <c r="G9" s="219" t="s">
        <v>21</v>
      </c>
      <c r="H9" s="219"/>
      <c r="I9" s="52"/>
      <c r="J9" s="52"/>
      <c r="K9" s="228"/>
      <c r="L9" s="228"/>
      <c r="M9" s="228"/>
      <c r="N9" s="228"/>
      <c r="O9" s="228"/>
      <c r="P9" s="228"/>
      <c r="Q9" s="228"/>
      <c r="R9" s="228"/>
    </row>
    <row r="10" spans="1:18" ht="54" customHeight="1">
      <c r="A10" s="224"/>
      <c r="B10" s="222"/>
      <c r="C10" s="226"/>
      <c r="D10" s="66" t="s">
        <v>13</v>
      </c>
      <c r="E10" s="66" t="s">
        <v>13</v>
      </c>
      <c r="F10" s="78" t="s">
        <v>13</v>
      </c>
      <c r="G10" s="220" t="s">
        <v>13</v>
      </c>
      <c r="H10" s="220"/>
      <c r="I10" s="51"/>
      <c r="J10" s="51"/>
      <c r="K10" s="230"/>
      <c r="L10" s="230"/>
      <c r="M10" s="230"/>
      <c r="N10" s="230"/>
      <c r="O10" s="230"/>
      <c r="P10" s="230"/>
      <c r="Q10" s="230"/>
      <c r="R10" s="230"/>
    </row>
    <row r="11" spans="1:18" ht="15" thickBot="1">
      <c r="B11" s="4"/>
      <c r="C11" s="3"/>
    </row>
    <row r="12" spans="1:18">
      <c r="B12" s="4"/>
      <c r="C12" s="22"/>
      <c r="D12" s="23" t="s">
        <v>92</v>
      </c>
    </row>
    <row r="13" spans="1:18">
      <c r="B13" s="4"/>
      <c r="C13" s="129" t="s">
        <v>93</v>
      </c>
      <c r="D13" s="24">
        <f>COUNTIF(D2:H10,"*Acquiring*")/12</f>
        <v>0</v>
      </c>
    </row>
    <row r="14" spans="1:18">
      <c r="B14" s="4"/>
      <c r="C14" s="127" t="s">
        <v>94</v>
      </c>
      <c r="D14" s="24">
        <f>COUNTIF(D2:H10,"*Fluent*")/12</f>
        <v>0</v>
      </c>
    </row>
    <row r="15" spans="1:18" ht="15" thickBot="1">
      <c r="B15" s="4"/>
      <c r="C15" s="128" t="s">
        <v>95</v>
      </c>
      <c r="D15" s="25">
        <f>COUNTIF(D2:H10,"*Generalised*")/12</f>
        <v>0</v>
      </c>
    </row>
    <row r="16" spans="1:18">
      <c r="B16" s="4"/>
    </row>
    <row r="17" spans="2:2">
      <c r="B17" s="4"/>
    </row>
    <row r="18" spans="2:2">
      <c r="B18" s="4"/>
    </row>
    <row r="19" spans="2:2">
      <c r="B19" s="4"/>
    </row>
  </sheetData>
  <sheetProtection algorithmName="SHA-512" hashValue="vpULWs4WonCvVpvZxeoqIUzmL0dFBeDStQPjJ0qNx5NyxGTVUBXGbLBOg0ICRXN+IVtg31Equh+sNZkxX4ntZA==" saltValue="sUBmmw15D0H1M/YtC0txrg==" spinCount="100000" sheet="1" objects="1" scenarios="1"/>
  <dataConsolidate/>
  <mergeCells count="25">
    <mergeCell ref="A1:A10"/>
    <mergeCell ref="C2:C4"/>
    <mergeCell ref="K2:R2"/>
    <mergeCell ref="K3:R3"/>
    <mergeCell ref="K4:R4"/>
    <mergeCell ref="K10:N10"/>
    <mergeCell ref="O10:R10"/>
    <mergeCell ref="C5:C7"/>
    <mergeCell ref="C8:C10"/>
    <mergeCell ref="K8:N8"/>
    <mergeCell ref="O8:R8"/>
    <mergeCell ref="K9:N9"/>
    <mergeCell ref="O9:R9"/>
    <mergeCell ref="B1:H1"/>
    <mergeCell ref="D5:E5"/>
    <mergeCell ref="G5:H5"/>
    <mergeCell ref="G9:H9"/>
    <mergeCell ref="G10:H10"/>
    <mergeCell ref="B2:B7"/>
    <mergeCell ref="B8:B10"/>
    <mergeCell ref="D6:E6"/>
    <mergeCell ref="D7:E7"/>
    <mergeCell ref="G6:H6"/>
    <mergeCell ref="G7:H7"/>
    <mergeCell ref="G8:H8"/>
  </mergeCells>
  <conditionalFormatting sqref="D2 K2">
    <cfRule type="containsText" dxfId="235" priority="29" operator="containsText" text="Generalised">
      <formula>NOT(ISERROR(SEARCH("Generalised",D2)))</formula>
    </cfRule>
    <cfRule type="containsText" dxfId="234" priority="30" operator="containsText" text="Fluent">
      <formula>NOT(ISERROR(SEARCH("Fluent",D2)))</formula>
    </cfRule>
    <cfRule type="containsText" dxfId="233" priority="31" operator="containsText" text="Acquiring">
      <formula>NOT(ISERROR(SEARCH("Acquiring",D2)))</formula>
    </cfRule>
  </conditionalFormatting>
  <conditionalFormatting sqref="D5 F5:G5">
    <cfRule type="containsText" dxfId="232" priority="26" operator="containsText" text="Generalised">
      <formula>NOT(ISERROR(SEARCH("Generalised",D5)))</formula>
    </cfRule>
    <cfRule type="containsText" dxfId="231" priority="27" operator="containsText" text="Fluent">
      <formula>NOT(ISERROR(SEARCH("Fluent",D5)))</formula>
    </cfRule>
    <cfRule type="containsText" dxfId="230" priority="28" operator="containsText" text="Acquiring">
      <formula>NOT(ISERROR(SEARCH("Acquiring",D5)))</formula>
    </cfRule>
  </conditionalFormatting>
  <conditionalFormatting sqref="D8 K8">
    <cfRule type="containsText" dxfId="229" priority="23" operator="containsText" text="Generalised">
      <formula>NOT(ISERROR(SEARCH("Generalised",D8)))</formula>
    </cfRule>
    <cfRule type="containsText" dxfId="228" priority="24" operator="containsText" text="Fluent">
      <formula>NOT(ISERROR(SEARCH("Fluent",D8)))</formula>
    </cfRule>
    <cfRule type="containsText" dxfId="227" priority="25" operator="containsText" text="Acquiring">
      <formula>NOT(ISERROR(SEARCH("Acquiring",D8)))</formula>
    </cfRule>
  </conditionalFormatting>
  <conditionalFormatting sqref="D2:H2">
    <cfRule type="containsText" dxfId="226" priority="8" operator="containsText" text="Generalised">
      <formula>NOT(ISERROR(SEARCH("Generalised",D2)))</formula>
    </cfRule>
    <cfRule type="containsText" dxfId="225" priority="9" operator="containsText" text="Fluent">
      <formula>NOT(ISERROR(SEARCH("Fluent",D2)))</formula>
    </cfRule>
    <cfRule type="containsText" dxfId="224" priority="10" operator="containsText" text="Acquiring">
      <formula>NOT(ISERROR(SEARCH("Acquiring",D2)))</formula>
    </cfRule>
  </conditionalFormatting>
  <conditionalFormatting sqref="D8:H8">
    <cfRule type="containsText" dxfId="223" priority="1" operator="containsText" text="Generalised">
      <formula>NOT(ISERROR(SEARCH("Generalised",D8)))</formula>
    </cfRule>
    <cfRule type="containsText" dxfId="222" priority="2" operator="containsText" text="Fluent">
      <formula>NOT(ISERROR(SEARCH("Fluent",D8)))</formula>
    </cfRule>
    <cfRule type="containsText" dxfId="221" priority="3" operator="containsText" text="Acquiring">
      <formula>NOT(ISERROR(SEARCH("Acquiring",D8)))</formula>
    </cfRule>
  </conditionalFormatting>
  <conditionalFormatting sqref="D5:N5">
    <cfRule type="containsText" dxfId="220" priority="4" operator="containsText" text="Generalised">
      <formula>NOT(ISERROR(SEARCH("Generalised",D5)))</formula>
    </cfRule>
    <cfRule type="containsText" dxfId="219" priority="6" operator="containsText" text="Fluent">
      <formula>NOT(ISERROR(SEARCH("Fluent",D5)))</formula>
    </cfRule>
    <cfRule type="containsText" dxfId="218" priority="7" operator="containsText" text="Acquiring">
      <formula>NOT(ISERROR(SEARCH("Acquiring",D5)))</formula>
    </cfRule>
  </conditionalFormatting>
  <pageMargins left="0.7" right="0.7" top="0.75" bottom="0.75" header="0.3" footer="0.3"/>
  <pageSetup paperSize="9" scale="54" orientation="landscape"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14">
        <x14:dataValidation type="list" allowBlank="1" showInputMessage="1" showErrorMessage="1" xr:uid="{63AB02CE-6185-4C66-9E4F-2C98B4618A63}">
          <x14:formula1>
            <xm:f>'Listening and Talking INFO SHEE'!$L$1:$L$7</xm:f>
          </x14:formula1>
          <xm:sqref>O9 K9 D3:H3 K3 I6:R6 D6 F6:G6 D9:G9</xm:sqref>
        </x14:dataValidation>
        <x14:dataValidation type="list" allowBlank="1" showInputMessage="1" showErrorMessage="1" xr:uid="{1BF4D87A-DF00-478B-9B4B-959E8997879F}">
          <x14:formula1>
            <xm:f>'Listening and Talking INFO SHEE'!$N$1:$N$11</xm:f>
          </x14:formula1>
          <xm:sqref>K10 O10 D4:H4 K4 D10:G10 D7 F7:G7 I7:R7</xm:sqref>
        </x14:dataValidation>
        <x14:dataValidation type="list" allowBlank="1" showInputMessage="1" showErrorMessage="1" xr:uid="{01F455F4-819B-439A-939E-A4D58390542F}">
          <x14:formula1>
            <xm:f>'Numeracy (S,P&amp;M &amp; IH)INFO SHEET'!$C$2:$C$5</xm:f>
          </x14:formula1>
          <xm:sqref>D2</xm:sqref>
        </x14:dataValidation>
        <x14:dataValidation type="list" allowBlank="1" showInputMessage="1" showErrorMessage="1" xr:uid="{F13DE62E-CBEF-4BA3-AED4-F8B0C6F51CA6}">
          <x14:formula1>
            <xm:f>'Numeracy (S,P&amp;M &amp; IH)INFO SHEET'!$D$2:$D$5</xm:f>
          </x14:formula1>
          <xm:sqref>E2</xm:sqref>
        </x14:dataValidation>
        <x14:dataValidation type="list" allowBlank="1" showInputMessage="1" showErrorMessage="1" xr:uid="{776AE177-32F1-43F4-9B5F-BA3F99F1FC72}">
          <x14:formula1>
            <xm:f>'Numeracy (S,P&amp;M &amp; IH)INFO SHEET'!$E$2:$E$5</xm:f>
          </x14:formula1>
          <xm:sqref>F2</xm:sqref>
        </x14:dataValidation>
        <x14:dataValidation type="list" allowBlank="1" showInputMessage="1" showErrorMessage="1" xr:uid="{B9A60922-9E41-476C-BDB0-13CA89572498}">
          <x14:formula1>
            <xm:f>'Numeracy (S,P&amp;M &amp; IH)INFO SHEET'!$F$2:$F$5</xm:f>
          </x14:formula1>
          <xm:sqref>G2</xm:sqref>
        </x14:dataValidation>
        <x14:dataValidation type="list" allowBlank="1" showInputMessage="1" showErrorMessage="1" xr:uid="{BA5013AE-4D62-4189-A3FB-CD3C95410C6A}">
          <x14:formula1>
            <xm:f>'Numeracy (S,P&amp;M &amp; IH)INFO SHEET'!$G$2:$G$5</xm:f>
          </x14:formula1>
          <xm:sqref>H2</xm:sqref>
        </x14:dataValidation>
        <x14:dataValidation type="list" allowBlank="1" showInputMessage="1" showErrorMessage="1" xr:uid="{6C7225DF-F5EC-4D7C-A867-1C9BD7D9FF18}">
          <x14:formula1>
            <xm:f>'Numeracy (S,P&amp;M &amp; IH)INFO SHEET'!$C$7:$C$10</xm:f>
          </x14:formula1>
          <xm:sqref>D5:E5</xm:sqref>
        </x14:dataValidation>
        <x14:dataValidation type="list" allowBlank="1" showInputMessage="1" showErrorMessage="1" xr:uid="{B3446531-1474-4594-8380-9E7722CE3E22}">
          <x14:formula1>
            <xm:f>'Numeracy (S,P&amp;M &amp; IH)INFO SHEET'!$E$7:$E$10</xm:f>
          </x14:formula1>
          <xm:sqref>F5</xm:sqref>
        </x14:dataValidation>
        <x14:dataValidation type="list" allowBlank="1" showInputMessage="1" showErrorMessage="1" xr:uid="{C57FF200-438F-4888-9D46-9C21AB6110D9}">
          <x14:formula1>
            <xm:f>'Numeracy (S,P&amp;M &amp; IH)INFO SHEET'!$F$7:$F$10</xm:f>
          </x14:formula1>
          <xm:sqref>G5:H5</xm:sqref>
        </x14:dataValidation>
        <x14:dataValidation type="list" allowBlank="1" showInputMessage="1" showErrorMessage="1" xr:uid="{B8D0B445-1313-49F5-A385-C00D2A5ABEC0}">
          <x14:formula1>
            <xm:f>'Numeracy (S,P&amp;M &amp; IH)INFO SHEET'!$C$12:$C$15</xm:f>
          </x14:formula1>
          <xm:sqref>D8</xm:sqref>
        </x14:dataValidation>
        <x14:dataValidation type="list" allowBlank="1" showInputMessage="1" showErrorMessage="1" xr:uid="{33E5EF5B-20E7-4C35-A2DA-FE6BE14FF440}">
          <x14:formula1>
            <xm:f>'Numeracy (S,P&amp;M &amp; IH)INFO SHEET'!$D$12:$D$15</xm:f>
          </x14:formula1>
          <xm:sqref>E8</xm:sqref>
        </x14:dataValidation>
        <x14:dataValidation type="list" allowBlank="1" showInputMessage="1" showErrorMessage="1" xr:uid="{89602B7F-861F-4228-8732-BB2D26BE2432}">
          <x14:formula1>
            <xm:f>'Numeracy (S,P&amp;M &amp; IH)INFO SHEET'!$E$12:$E$15</xm:f>
          </x14:formula1>
          <xm:sqref>F8</xm:sqref>
        </x14:dataValidation>
        <x14:dataValidation type="list" allowBlank="1" showInputMessage="1" showErrorMessage="1" xr:uid="{62CC3F19-A8BA-407B-91EC-CA1A09A286CA}">
          <x14:formula1>
            <xm:f>'Numeracy (S,P&amp;M &amp; IH)INFO SHEET'!$F$12:$F$15</xm:f>
          </x14:formula1>
          <xm:sqref>G8:H8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9436-A8D3-466F-B1DA-8AB5D0001727}">
  <sheetPr>
    <pageSetUpPr autoPageBreaks="0"/>
  </sheetPr>
  <dimension ref="A1:P36"/>
  <sheetViews>
    <sheetView topLeftCell="F1" zoomScale="70" zoomScaleNormal="70" zoomScaleSheetLayoutView="100" workbookViewId="0">
      <selection activeCell="N11" sqref="N1:N11"/>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15" max="15" width="18.54296875" customWidth="1"/>
    <col min="16" max="26" width="8.7265625" bestFit="1" customWidth="1"/>
    <col min="27" max="27" width="7.54296875" customWidth="1"/>
  </cols>
  <sheetData>
    <row r="1" spans="1:16" ht="23.25" customHeight="1" thickTop="1">
      <c r="A1" s="236" t="s">
        <v>1</v>
      </c>
      <c r="B1" s="237"/>
      <c r="C1" s="237"/>
      <c r="D1" s="237"/>
      <c r="E1" s="237"/>
      <c r="F1" s="237"/>
      <c r="G1" s="237"/>
      <c r="H1" s="237"/>
      <c r="I1" s="238"/>
      <c r="L1" s="27" t="s">
        <v>21</v>
      </c>
      <c r="N1" s="29" t="s">
        <v>13</v>
      </c>
    </row>
    <row r="2" spans="1:16" ht="120" customHeight="1">
      <c r="A2" s="239" t="s">
        <v>353</v>
      </c>
      <c r="B2" s="242"/>
      <c r="C2" s="64" t="s">
        <v>338</v>
      </c>
      <c r="D2" s="64" t="s">
        <v>339</v>
      </c>
      <c r="E2" s="73" t="s">
        <v>340</v>
      </c>
      <c r="F2" s="64" t="s">
        <v>341</v>
      </c>
      <c r="G2" s="64" t="s">
        <v>342</v>
      </c>
      <c r="H2" s="72"/>
      <c r="I2" s="72"/>
      <c r="J2" s="72"/>
      <c r="K2" s="72"/>
      <c r="L2" s="26" t="s">
        <v>105</v>
      </c>
      <c r="N2" s="2" t="s">
        <v>106</v>
      </c>
    </row>
    <row r="3" spans="1:16" ht="120" customHeight="1">
      <c r="A3" s="240"/>
      <c r="B3" s="242"/>
      <c r="C3" s="64" t="s">
        <v>354</v>
      </c>
      <c r="D3" s="64" t="s">
        <v>355</v>
      </c>
      <c r="E3" s="73" t="s">
        <v>356</v>
      </c>
      <c r="F3" s="64" t="s">
        <v>357</v>
      </c>
      <c r="G3" s="64" t="s">
        <v>358</v>
      </c>
      <c r="H3" s="56"/>
      <c r="I3" s="9"/>
      <c r="L3" s="26" t="s">
        <v>116</v>
      </c>
      <c r="N3" s="2" t="s">
        <v>117</v>
      </c>
    </row>
    <row r="4" spans="1:16" ht="120" customHeight="1">
      <c r="A4" s="240"/>
      <c r="B4" s="242"/>
      <c r="C4" s="64" t="s">
        <v>359</v>
      </c>
      <c r="D4" s="64" t="s">
        <v>360</v>
      </c>
      <c r="E4" s="73" t="s">
        <v>361</v>
      </c>
      <c r="F4" s="64" t="s">
        <v>362</v>
      </c>
      <c r="G4" s="64" t="s">
        <v>363</v>
      </c>
      <c r="H4" s="56"/>
      <c r="I4" s="9"/>
      <c r="L4" s="26" t="s">
        <v>127</v>
      </c>
      <c r="N4" s="2" t="s">
        <v>128</v>
      </c>
    </row>
    <row r="5" spans="1:16" ht="120" customHeight="1">
      <c r="A5" s="240"/>
      <c r="B5" s="242"/>
      <c r="C5" s="64" t="s">
        <v>364</v>
      </c>
      <c r="D5" s="64" t="s">
        <v>365</v>
      </c>
      <c r="E5" s="73" t="s">
        <v>366</v>
      </c>
      <c r="F5" s="64" t="s">
        <v>367</v>
      </c>
      <c r="G5" s="64" t="s">
        <v>368</v>
      </c>
      <c r="H5" s="56"/>
      <c r="I5" s="9"/>
      <c r="L5" s="26" t="s">
        <v>129</v>
      </c>
      <c r="N5" s="2" t="s">
        <v>130</v>
      </c>
    </row>
    <row r="6" spans="1:16" ht="120" customHeight="1">
      <c r="A6" s="240"/>
      <c r="B6" s="242"/>
      <c r="C6" s="6"/>
      <c r="D6" s="6"/>
      <c r="E6" s="6"/>
      <c r="F6" s="6"/>
      <c r="G6" s="7"/>
      <c r="H6" s="6"/>
      <c r="I6" s="9"/>
      <c r="L6" s="26" t="s">
        <v>131</v>
      </c>
      <c r="N6" s="2" t="s">
        <v>132</v>
      </c>
    </row>
    <row r="7" spans="1:16" ht="120" customHeight="1">
      <c r="A7" s="240"/>
      <c r="B7" s="36"/>
      <c r="C7" s="70" t="s">
        <v>344</v>
      </c>
      <c r="D7" s="70"/>
      <c r="E7" s="71" t="s">
        <v>345</v>
      </c>
      <c r="F7" s="70" t="s">
        <v>346</v>
      </c>
      <c r="G7" s="70"/>
      <c r="H7" s="36"/>
      <c r="I7" s="50"/>
      <c r="L7" s="26" t="s">
        <v>139</v>
      </c>
      <c r="N7" s="2" t="s">
        <v>140</v>
      </c>
    </row>
    <row r="8" spans="1:16" ht="120" customHeight="1">
      <c r="A8" s="240"/>
      <c r="B8" s="36"/>
      <c r="C8" s="70" t="s">
        <v>369</v>
      </c>
      <c r="D8" s="70"/>
      <c r="E8" s="71" t="s">
        <v>370</v>
      </c>
      <c r="F8" s="70" t="s">
        <v>371</v>
      </c>
      <c r="G8" s="36"/>
      <c r="H8" s="36"/>
      <c r="I8" s="9"/>
      <c r="N8" s="2" t="s">
        <v>147</v>
      </c>
    </row>
    <row r="9" spans="1:16" ht="120" customHeight="1">
      <c r="A9" s="240"/>
      <c r="B9" s="36"/>
      <c r="C9" s="70" t="s">
        <v>372</v>
      </c>
      <c r="D9" s="70"/>
      <c r="E9" s="71" t="s">
        <v>373</v>
      </c>
      <c r="F9" s="70" t="s">
        <v>374</v>
      </c>
      <c r="G9" s="36"/>
      <c r="H9" s="36"/>
      <c r="I9" s="9"/>
      <c r="N9" s="2" t="s">
        <v>154</v>
      </c>
    </row>
    <row r="10" spans="1:16" ht="120" customHeight="1">
      <c r="A10" s="240"/>
      <c r="B10" s="36"/>
      <c r="C10" s="70" t="s">
        <v>375</v>
      </c>
      <c r="D10" s="70"/>
      <c r="E10" s="71" t="s">
        <v>376</v>
      </c>
      <c r="F10" s="70" t="s">
        <v>377</v>
      </c>
      <c r="G10" s="36"/>
      <c r="H10" s="36"/>
      <c r="I10" s="50"/>
      <c r="J10" s="28"/>
      <c r="K10" s="28"/>
      <c r="L10" s="28"/>
      <c r="M10" s="28"/>
      <c r="N10" s="2" t="s">
        <v>155</v>
      </c>
    </row>
    <row r="11" spans="1:16" ht="120" customHeight="1">
      <c r="A11" s="240"/>
      <c r="B11" s="8"/>
      <c r="C11" s="28"/>
      <c r="D11" s="28"/>
      <c r="E11" s="28"/>
      <c r="F11" s="28"/>
      <c r="G11" s="28"/>
      <c r="H11" s="28"/>
      <c r="I11" s="28"/>
      <c r="J11" s="28"/>
      <c r="K11" s="28"/>
      <c r="L11" s="28"/>
      <c r="M11" s="28"/>
      <c r="N11" s="2" t="s">
        <v>156</v>
      </c>
    </row>
    <row r="12" spans="1:16" ht="120" customHeight="1">
      <c r="A12" s="240"/>
      <c r="B12" s="49"/>
      <c r="C12" s="70" t="s">
        <v>349</v>
      </c>
      <c r="D12" s="70" t="s">
        <v>350</v>
      </c>
      <c r="E12" s="71" t="s">
        <v>351</v>
      </c>
      <c r="F12" s="70" t="s">
        <v>352</v>
      </c>
      <c r="G12" s="70"/>
      <c r="H12" s="50"/>
      <c r="I12" s="49"/>
      <c r="J12" s="56"/>
      <c r="K12" s="56"/>
      <c r="L12" s="56"/>
      <c r="M12" s="74"/>
      <c r="N12" s="74"/>
      <c r="O12" s="74"/>
      <c r="P12" s="74"/>
    </row>
    <row r="13" spans="1:16" ht="120" customHeight="1">
      <c r="A13" s="240"/>
      <c r="B13" s="49"/>
      <c r="C13" s="70" t="s">
        <v>378</v>
      </c>
      <c r="D13" s="70" t="s">
        <v>379</v>
      </c>
      <c r="E13" s="71" t="s">
        <v>380</v>
      </c>
      <c r="F13" s="70" t="s">
        <v>381</v>
      </c>
      <c r="G13" s="56"/>
      <c r="H13" s="50"/>
      <c r="I13" s="49"/>
      <c r="J13" s="56"/>
      <c r="K13" s="56"/>
      <c r="L13" s="56"/>
      <c r="M13" s="74"/>
    </row>
    <row r="14" spans="1:16" ht="120" customHeight="1">
      <c r="A14" s="240"/>
      <c r="B14" s="49"/>
      <c r="C14" s="70" t="s">
        <v>382</v>
      </c>
      <c r="D14" s="70" t="s">
        <v>383</v>
      </c>
      <c r="E14" s="71" t="s">
        <v>384</v>
      </c>
      <c r="F14" s="70" t="s">
        <v>385</v>
      </c>
      <c r="G14" s="56"/>
      <c r="H14" s="50"/>
      <c r="I14" s="49"/>
      <c r="J14" s="56"/>
      <c r="K14" s="56"/>
      <c r="L14" s="56"/>
      <c r="M14" s="74"/>
    </row>
    <row r="15" spans="1:16" ht="120" customHeight="1">
      <c r="A15" s="240"/>
      <c r="B15" s="49"/>
      <c r="C15" s="70" t="s">
        <v>386</v>
      </c>
      <c r="D15" s="70" t="s">
        <v>387</v>
      </c>
      <c r="E15" s="71" t="s">
        <v>388</v>
      </c>
      <c r="F15" s="70" t="s">
        <v>389</v>
      </c>
      <c r="G15" s="56"/>
      <c r="H15" s="50"/>
      <c r="I15" s="49"/>
      <c r="J15" s="56"/>
      <c r="K15" s="56"/>
      <c r="L15" s="56"/>
      <c r="M15" s="74"/>
    </row>
    <row r="16" spans="1:16" ht="120" customHeight="1">
      <c r="A16" s="240"/>
      <c r="B16" s="8"/>
      <c r="C16" s="28"/>
      <c r="D16" s="28"/>
      <c r="E16" s="36"/>
      <c r="F16" s="47"/>
      <c r="G16" s="36"/>
      <c r="H16" s="36"/>
      <c r="I16" s="36"/>
    </row>
    <row r="17" spans="1:16" ht="120" customHeight="1">
      <c r="A17" s="240"/>
      <c r="B17" s="70"/>
      <c r="C17" s="70"/>
      <c r="D17" s="70"/>
      <c r="E17" s="70"/>
      <c r="F17" s="70"/>
      <c r="G17" s="70"/>
      <c r="H17" s="70"/>
      <c r="I17" s="70"/>
      <c r="J17" s="70"/>
      <c r="K17" s="70"/>
      <c r="L17" s="74"/>
      <c r="M17" s="74"/>
      <c r="N17" s="67"/>
      <c r="O17" s="74"/>
      <c r="P17" s="74"/>
    </row>
    <row r="18" spans="1:16" ht="120" customHeight="1">
      <c r="A18" s="240"/>
      <c r="B18" s="70"/>
      <c r="C18" s="70"/>
      <c r="D18" s="70"/>
      <c r="E18" s="70"/>
      <c r="F18" s="70"/>
      <c r="G18" s="70"/>
      <c r="H18" s="70"/>
      <c r="I18" s="70"/>
      <c r="J18" s="70"/>
      <c r="K18" s="70"/>
      <c r="L18" s="74"/>
      <c r="M18" s="74"/>
      <c r="N18" s="67"/>
      <c r="O18" s="74"/>
    </row>
    <row r="19" spans="1:16" ht="120" customHeight="1">
      <c r="A19" s="240"/>
      <c r="B19" s="70"/>
      <c r="C19" s="70"/>
      <c r="D19" s="70"/>
      <c r="E19" s="70"/>
      <c r="F19" s="70"/>
      <c r="G19" s="70"/>
      <c r="H19" s="70"/>
      <c r="I19" s="70"/>
      <c r="J19" s="70"/>
      <c r="K19" s="70"/>
      <c r="L19" s="74"/>
      <c r="M19" s="74"/>
      <c r="N19" s="67"/>
      <c r="O19" s="74"/>
    </row>
    <row r="20" spans="1:16" ht="120" customHeight="1">
      <c r="A20" s="240"/>
      <c r="B20" s="70"/>
      <c r="C20" s="70"/>
      <c r="D20" s="70"/>
      <c r="E20" s="70"/>
      <c r="F20" s="70"/>
      <c r="G20" s="70"/>
      <c r="H20" s="70"/>
      <c r="I20" s="70"/>
      <c r="J20" s="70"/>
      <c r="K20" s="70"/>
      <c r="L20" s="74"/>
      <c r="M20" s="74"/>
      <c r="N20" s="67"/>
      <c r="O20" s="74"/>
    </row>
    <row r="21" spans="1:16" ht="120" customHeight="1">
      <c r="A21" s="240"/>
      <c r="B21" s="12"/>
      <c r="C21" s="35"/>
      <c r="D21" s="38"/>
      <c r="E21" s="33"/>
      <c r="F21" s="13"/>
      <c r="G21" s="33"/>
      <c r="H21" s="42"/>
      <c r="I21" s="33"/>
      <c r="K21" s="32"/>
      <c r="O21" s="14"/>
    </row>
    <row r="22" spans="1:16" ht="120" customHeight="1" thickBot="1">
      <c r="A22" s="241"/>
      <c r="B22" s="49"/>
      <c r="C22" s="50"/>
      <c r="D22" s="49"/>
      <c r="E22" s="50"/>
      <c r="F22" s="49"/>
      <c r="G22" s="50"/>
      <c r="H22" s="75"/>
      <c r="I22" s="76"/>
      <c r="J22" s="75"/>
      <c r="K22" s="77"/>
      <c r="L22" s="70"/>
      <c r="M22" s="70"/>
      <c r="N22" s="70"/>
      <c r="O22" s="70"/>
      <c r="P22" s="70"/>
    </row>
    <row r="23" spans="1:16" ht="19" thickTop="1">
      <c r="B23" s="49"/>
      <c r="C23" s="50"/>
      <c r="D23" s="49"/>
      <c r="E23" s="50"/>
      <c r="F23" s="49"/>
      <c r="G23" s="50"/>
      <c r="H23" s="75"/>
      <c r="I23" s="76"/>
      <c r="J23" s="75"/>
      <c r="K23" s="77"/>
      <c r="L23" s="70"/>
      <c r="M23" s="70"/>
      <c r="N23" s="70"/>
      <c r="O23" s="70"/>
    </row>
    <row r="24" spans="1:16" ht="18.5">
      <c r="B24" s="49"/>
      <c r="C24" s="50"/>
      <c r="D24" s="49"/>
      <c r="E24" s="50"/>
      <c r="F24" s="49"/>
      <c r="G24" s="50"/>
      <c r="H24" s="75"/>
      <c r="I24" s="76"/>
      <c r="J24" s="75"/>
      <c r="K24" s="77"/>
      <c r="L24" s="70"/>
      <c r="M24" s="70"/>
      <c r="N24" s="70"/>
      <c r="O24" s="70"/>
    </row>
    <row r="25" spans="1:16" ht="18.5">
      <c r="B25" s="49"/>
      <c r="C25" s="50"/>
      <c r="D25" s="49"/>
      <c r="E25" s="50"/>
      <c r="F25" s="49"/>
      <c r="G25" s="50"/>
      <c r="H25" s="75"/>
      <c r="I25" s="76"/>
      <c r="J25" s="75"/>
      <c r="K25" s="77"/>
      <c r="L25" s="70"/>
      <c r="M25" s="70"/>
      <c r="N25" s="70"/>
      <c r="O25" s="70"/>
    </row>
    <row r="26" spans="1:16">
      <c r="B26" s="7"/>
    </row>
    <row r="28" spans="1:16" ht="196.5" customHeight="1">
      <c r="B28" s="70"/>
      <c r="C28" s="70"/>
      <c r="D28" s="70"/>
      <c r="E28" s="70"/>
      <c r="F28" s="70"/>
      <c r="G28" s="70"/>
      <c r="H28" s="70"/>
      <c r="I28" s="70"/>
      <c r="J28" s="70"/>
      <c r="K28" s="70"/>
      <c r="L28" s="70"/>
      <c r="M28" s="70"/>
      <c r="N28" s="70"/>
      <c r="O28" s="70"/>
      <c r="P28" s="70"/>
    </row>
    <row r="29" spans="1:16" ht="18.5">
      <c r="B29" s="70"/>
      <c r="C29" s="70"/>
      <c r="D29" s="70"/>
      <c r="E29" s="70"/>
      <c r="F29" s="70"/>
      <c r="G29" s="70"/>
      <c r="H29" s="70"/>
      <c r="I29" s="70"/>
      <c r="J29" s="70"/>
      <c r="K29" s="70"/>
      <c r="L29" s="70"/>
      <c r="M29" s="70"/>
      <c r="N29" s="70"/>
    </row>
    <row r="30" spans="1:16" ht="18.5">
      <c r="B30" s="70"/>
      <c r="C30" s="70"/>
      <c r="D30" s="70"/>
      <c r="E30" s="70"/>
      <c r="F30" s="70"/>
      <c r="G30" s="70"/>
      <c r="H30" s="70"/>
      <c r="I30" s="70"/>
      <c r="J30" s="70"/>
      <c r="K30" s="70"/>
      <c r="L30" s="70"/>
      <c r="M30" s="70"/>
      <c r="N30" s="70"/>
    </row>
    <row r="31" spans="1:16" ht="18.5">
      <c r="B31" s="70"/>
      <c r="C31" s="70"/>
      <c r="D31" s="70"/>
      <c r="E31" s="70"/>
      <c r="F31" s="70"/>
      <c r="G31" s="70"/>
      <c r="H31" s="70"/>
      <c r="I31" s="70"/>
      <c r="J31" s="70"/>
      <c r="K31" s="70"/>
      <c r="L31" s="70"/>
      <c r="M31" s="70"/>
      <c r="N31" s="70"/>
    </row>
    <row r="33" spans="2:16" ht="84.75" customHeight="1">
      <c r="B33" s="70"/>
      <c r="C33" s="70"/>
      <c r="D33" s="70"/>
      <c r="E33" s="70"/>
      <c r="F33" s="70"/>
      <c r="G33" s="70"/>
      <c r="H33" s="70"/>
      <c r="I33" s="70"/>
      <c r="J33" s="70"/>
      <c r="K33" s="70"/>
      <c r="L33" s="70"/>
      <c r="M33" s="70"/>
      <c r="N33" s="70"/>
      <c r="O33" s="70"/>
      <c r="P33" s="70"/>
    </row>
    <row r="34" spans="2:16" ht="18.5">
      <c r="B34" s="70"/>
      <c r="C34" s="70"/>
      <c r="D34" s="70"/>
    </row>
    <row r="35" spans="2:16" ht="18.5">
      <c r="B35" s="70"/>
      <c r="C35" s="70"/>
      <c r="D35" s="70"/>
    </row>
    <row r="36" spans="2:16" ht="18.5">
      <c r="B36" s="70"/>
      <c r="C36" s="70"/>
      <c r="D36" s="70"/>
    </row>
  </sheetData>
  <sheetProtection algorithmName="SHA-512" hashValue="sNB8ypoUJsEtFX2X7cpjYPPd0WciuquDADhycHKAT6FcForL0OGiN3JUSl59bAneEiiZj3j2hu1i3LqYTq5sjw==" saltValue="o0Op5G7nJT6q7XYmDizVmg==" spinCount="100000" sheet="1" objects="1" scenarios="1"/>
  <mergeCells count="3">
    <mergeCell ref="A1:I1"/>
    <mergeCell ref="A2:A22"/>
    <mergeCell ref="B2:B6"/>
  </mergeCells>
  <conditionalFormatting sqref="B17:B20 F17:F20 J17:J20">
    <cfRule type="containsText" dxfId="217" priority="19" operator="containsText" text="Acquiring">
      <formula>NOT(ISERROR(SEARCH("Acquiring",B17)))</formula>
    </cfRule>
    <cfRule type="containsText" dxfId="216" priority="20" operator="containsText" text="Generalised">
      <formula>NOT(ISERROR(SEARCH("Generalised",B17)))</formula>
    </cfRule>
    <cfRule type="containsText" dxfId="215" priority="21" operator="containsText" text="Fluent">
      <formula>NOT(ISERROR(SEARCH("Fluent",B17)))</formula>
    </cfRule>
  </conditionalFormatting>
  <conditionalFormatting sqref="B28:B31">
    <cfRule type="containsText" dxfId="214" priority="13" operator="containsText" text="Generalised">
      <formula>NOT(ISERROR(SEARCH("Generalised",B28)))</formula>
    </cfRule>
    <cfRule type="containsText" dxfId="213" priority="14" operator="containsText" text="Fluent">
      <formula>NOT(ISERROR(SEARCH("Fluent",B28)))</formula>
    </cfRule>
    <cfRule type="containsText" dxfId="212" priority="15" operator="containsText" text="Acquiring">
      <formula>NOT(ISERROR(SEARCH("Acquiring",B28)))</formula>
    </cfRule>
  </conditionalFormatting>
  <conditionalFormatting sqref="B33:B36">
    <cfRule type="containsText" dxfId="211" priority="10" operator="containsText" text="Generalised">
      <formula>NOT(ISERROR(SEARCH("Generalised",B33)))</formula>
    </cfRule>
    <cfRule type="containsText" dxfId="210" priority="11" operator="containsText" text="Fluent">
      <formula>NOT(ISERROR(SEARCH("Fluent",B33)))</formula>
    </cfRule>
    <cfRule type="containsText" dxfId="209" priority="12" operator="containsText" text="Acquiring">
      <formula>NOT(ISERROR(SEARCH("Acquiring",B33)))</formula>
    </cfRule>
  </conditionalFormatting>
  <conditionalFormatting sqref="B7:C10 E7:F10">
    <cfRule type="containsText" dxfId="208" priority="4" operator="containsText" text="Generalised">
      <formula>NOT(ISERROR(SEARCH("Generalised",B7)))</formula>
    </cfRule>
    <cfRule type="containsText" dxfId="207" priority="5" operator="containsText" text="Fluent">
      <formula>NOT(ISERROR(SEARCH("Fluent",B7)))</formula>
    </cfRule>
    <cfRule type="containsText" dxfId="206" priority="6" operator="containsText" text="Acquiring">
      <formula>NOT(ISERROR(SEARCH("Acquiring",B7)))</formula>
    </cfRule>
  </conditionalFormatting>
  <conditionalFormatting sqref="B12:C15">
    <cfRule type="containsText" dxfId="205" priority="1" operator="containsText" text="Generalised">
      <formula>NOT(ISERROR(SEARCH("Generalised",B12)))</formula>
    </cfRule>
    <cfRule type="containsText" dxfId="204" priority="2" operator="containsText" text="Fluent">
      <formula>NOT(ISERROR(SEARCH("Fluent",B12)))</formula>
    </cfRule>
    <cfRule type="containsText" dxfId="203" priority="3" operator="containsText" text="Acquiring">
      <formula>NOT(ISERROR(SEARCH("Acquiring",B12)))</formula>
    </cfRule>
  </conditionalFormatting>
  <conditionalFormatting sqref="C2:C5">
    <cfRule type="containsText" dxfId="202" priority="7" operator="containsText" text="Generalised">
      <formula>NOT(ISERROR(SEARCH("Generalised",C2)))</formula>
    </cfRule>
    <cfRule type="containsText" dxfId="201" priority="8" operator="containsText" text="Fluent">
      <formula>NOT(ISERROR(SEARCH("Fluent",C2)))</formula>
    </cfRule>
    <cfRule type="containsText" dxfId="200" priority="9" operator="containsText" text="Acquiring">
      <formula>NOT(ISERROR(SEARCH("Acquiring",C2)))</formula>
    </cfRule>
  </conditionalFormatting>
  <conditionalFormatting sqref="D17:D25 H17:H25 B22:B25 F22:F25 J22:J25 L22:L25">
    <cfRule type="containsText" dxfId="199" priority="16" operator="containsText" text="Generalised">
      <formula>NOT(ISERROR(SEARCH("Generalised",B17)))</formula>
    </cfRule>
    <cfRule type="containsText" dxfId="198" priority="17" operator="containsText" text="Fluent">
      <formula>NOT(ISERROR(SEARCH("Fluent",B17)))</formula>
    </cfRule>
    <cfRule type="containsText" dxfId="197" priority="18" operator="containsText" text="Acquiring">
      <formula>NOT(ISERROR(SEARCH("Acquiring",B17)))</formula>
    </cfRule>
  </conditionalFormatting>
  <conditionalFormatting sqref="G16:I16">
    <cfRule type="containsText" dxfId="196" priority="31" operator="containsText" text="Generalised">
      <formula>NOT(ISERROR(SEARCH("Generalised",G16)))</formula>
    </cfRule>
    <cfRule type="containsText" dxfId="195" priority="32" operator="containsText" text="Fluent">
      <formula>NOT(ISERROR(SEARCH("Fluent",G16)))</formula>
    </cfRule>
    <cfRule type="containsText" dxfId="194" priority="33" operator="containsText" text="Acquiring">
      <formula>NOT(ISERROR(SEARCH("Acquiring",G16)))</formula>
    </cfRule>
  </conditionalFormatting>
  <conditionalFormatting sqref="H7 G8:H10">
    <cfRule type="containsText" dxfId="193" priority="25" operator="containsText" text="Generalised">
      <formula>NOT(ISERROR(SEARCH("Generalised",G7)))</formula>
    </cfRule>
    <cfRule type="containsText" dxfId="192" priority="26" operator="containsText" text="Fluent">
      <formula>NOT(ISERROR(SEARCH("Fluent",G7)))</formula>
    </cfRule>
    <cfRule type="containsText" dxfId="191" priority="27" operator="containsText" text="Acquiring">
      <formula>NOT(ISERROR(SEARCH("Acquiring",G7)))</formula>
    </cfRule>
  </conditionalFormatting>
  <conditionalFormatting sqref="I12:I15 E16">
    <cfRule type="containsText" dxfId="190" priority="22" operator="containsText" text="Generalised">
      <formula>NOT(ISERROR(SEARCH("Generalised",E12)))</formula>
    </cfRule>
    <cfRule type="containsText" dxfId="189" priority="23" operator="containsText" text="Fluent">
      <formula>NOT(ISERROR(SEARCH("Fluent",E12)))</formula>
    </cfRule>
    <cfRule type="containsText" dxfId="188" priority="24" operator="containsText" text="Acquiring">
      <formula>NOT(ISERROR(SEARCH("Acquiring",E12)))</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8C14E-4560-4053-BBD1-ED62D8E4C828}">
  <sheetPr>
    <tabColor theme="4"/>
    <pageSetUpPr autoPageBreaks="0" fitToPage="1"/>
  </sheetPr>
  <dimension ref="A1:R31"/>
  <sheetViews>
    <sheetView topLeftCell="A14" zoomScale="60" zoomScaleNormal="60" workbookViewId="0">
      <selection activeCell="I26" sqref="I26"/>
    </sheetView>
  </sheetViews>
  <sheetFormatPr defaultRowHeight="14.5"/>
  <cols>
    <col min="2" max="2" width="7.54296875" customWidth="1"/>
    <col min="3" max="3" width="19.54296875" customWidth="1"/>
    <col min="4" max="4" width="26.7265625" customWidth="1"/>
    <col min="5" max="5" width="20.453125" customWidth="1"/>
    <col min="6" max="6" width="23.7265625" customWidth="1"/>
    <col min="7" max="7" width="23.26953125" customWidth="1"/>
    <col min="8" max="8" width="22.81640625" customWidth="1"/>
    <col min="9" max="9" width="20.26953125" customWidth="1"/>
    <col min="10" max="10" width="24.453125" customWidth="1"/>
    <col min="11" max="11" width="20.81640625" customWidth="1"/>
    <col min="12" max="12" width="22.26953125" customWidth="1"/>
    <col min="13" max="13" width="22.453125" customWidth="1"/>
    <col min="14" max="14" width="21.54296875" customWidth="1"/>
    <col min="15" max="15" width="19.54296875" customWidth="1"/>
    <col min="16" max="16" width="21.81640625" customWidth="1"/>
    <col min="17" max="17" width="21.453125" customWidth="1"/>
    <col min="18" max="18" width="20.1796875" customWidth="1"/>
  </cols>
  <sheetData>
    <row r="1" spans="1:18" ht="33" customHeight="1">
      <c r="A1" s="224" t="s">
        <v>334</v>
      </c>
      <c r="B1" s="234" t="s">
        <v>335</v>
      </c>
      <c r="C1" s="235"/>
      <c r="D1" s="235"/>
      <c r="E1" s="235"/>
      <c r="F1" s="235"/>
      <c r="G1" s="235"/>
      <c r="H1" s="235"/>
      <c r="I1" s="235"/>
      <c r="J1" s="235"/>
      <c r="K1" s="235"/>
      <c r="L1" s="235"/>
      <c r="M1" s="235"/>
      <c r="N1" s="235"/>
      <c r="O1" s="235"/>
      <c r="P1" s="235"/>
      <c r="Q1" s="235"/>
      <c r="R1" s="235"/>
    </row>
    <row r="2" spans="1:18" ht="63" customHeight="1">
      <c r="A2" s="224"/>
      <c r="B2" s="221" t="s">
        <v>390</v>
      </c>
      <c r="C2" s="261" t="s">
        <v>391</v>
      </c>
      <c r="D2" s="223" t="s">
        <v>392</v>
      </c>
      <c r="E2" s="223"/>
      <c r="F2" s="223"/>
      <c r="G2" s="223"/>
      <c r="H2" s="223"/>
      <c r="I2" s="223"/>
      <c r="J2" s="264"/>
      <c r="K2" s="265" t="s">
        <v>393</v>
      </c>
      <c r="L2" s="265"/>
      <c r="M2" s="265"/>
      <c r="N2" s="265"/>
      <c r="O2" s="265"/>
      <c r="P2" s="265"/>
      <c r="Q2" s="265"/>
      <c r="R2" s="265"/>
    </row>
    <row r="3" spans="1:18" ht="43.5" customHeight="1">
      <c r="A3" s="224"/>
      <c r="B3" s="222"/>
      <c r="C3" s="262"/>
      <c r="D3" s="266" t="s">
        <v>21</v>
      </c>
      <c r="E3" s="267"/>
      <c r="F3" s="267"/>
      <c r="G3" s="267"/>
      <c r="H3" s="267"/>
      <c r="I3" s="267"/>
      <c r="J3" s="267"/>
      <c r="K3" s="257" t="s">
        <v>21</v>
      </c>
      <c r="L3" s="257"/>
      <c r="M3" s="257"/>
      <c r="N3" s="257"/>
      <c r="O3" s="257"/>
      <c r="P3" s="257"/>
      <c r="Q3" s="257"/>
      <c r="R3" s="257"/>
    </row>
    <row r="4" spans="1:18" ht="43.5" customHeight="1">
      <c r="A4" s="224"/>
      <c r="B4" s="222"/>
      <c r="C4" s="263"/>
      <c r="D4" s="268" t="s">
        <v>13</v>
      </c>
      <c r="E4" s="269"/>
      <c r="F4" s="269"/>
      <c r="G4" s="269"/>
      <c r="H4" s="269"/>
      <c r="I4" s="269"/>
      <c r="J4" s="269"/>
      <c r="K4" s="270" t="s">
        <v>13</v>
      </c>
      <c r="L4" s="270"/>
      <c r="M4" s="270"/>
      <c r="N4" s="270"/>
      <c r="O4" s="271"/>
      <c r="P4" s="271"/>
      <c r="Q4" s="271"/>
      <c r="R4" s="271"/>
    </row>
    <row r="5" spans="1:18" ht="230.25" customHeight="1">
      <c r="A5" s="224"/>
      <c r="B5" s="222"/>
      <c r="C5" s="231" t="s">
        <v>394</v>
      </c>
      <c r="D5" s="79" t="s">
        <v>395</v>
      </c>
      <c r="E5" s="79" t="s">
        <v>396</v>
      </c>
      <c r="F5" s="79" t="s">
        <v>397</v>
      </c>
      <c r="G5" s="79" t="s">
        <v>398</v>
      </c>
      <c r="H5" s="79" t="s">
        <v>399</v>
      </c>
      <c r="I5" s="79" t="s">
        <v>400</v>
      </c>
      <c r="J5" s="79" t="s">
        <v>401</v>
      </c>
      <c r="K5" s="88" t="s">
        <v>402</v>
      </c>
      <c r="L5" s="88" t="s">
        <v>403</v>
      </c>
      <c r="M5" s="88" t="s">
        <v>404</v>
      </c>
      <c r="N5" s="89" t="s">
        <v>405</v>
      </c>
      <c r="O5" s="90" t="s">
        <v>406</v>
      </c>
      <c r="P5" s="90" t="s">
        <v>407</v>
      </c>
      <c r="Q5" s="90" t="s">
        <v>408</v>
      </c>
      <c r="R5" s="90" t="s">
        <v>409</v>
      </c>
    </row>
    <row r="6" spans="1:18" ht="43.5" customHeight="1">
      <c r="A6" s="224"/>
      <c r="B6" s="222"/>
      <c r="C6" s="232"/>
      <c r="D6" s="80" t="s">
        <v>21</v>
      </c>
      <c r="E6" s="80" t="s">
        <v>21</v>
      </c>
      <c r="F6" s="80" t="s">
        <v>21</v>
      </c>
      <c r="G6" s="80" t="s">
        <v>21</v>
      </c>
      <c r="H6" s="80" t="s">
        <v>21</v>
      </c>
      <c r="I6" s="80" t="s">
        <v>21</v>
      </c>
      <c r="J6" s="80" t="s">
        <v>21</v>
      </c>
      <c r="K6" s="80" t="s">
        <v>21</v>
      </c>
      <c r="L6" s="80" t="s">
        <v>21</v>
      </c>
      <c r="M6" s="80" t="s">
        <v>21</v>
      </c>
      <c r="N6" s="80" t="s">
        <v>21</v>
      </c>
      <c r="O6" s="91" t="s">
        <v>21</v>
      </c>
      <c r="P6" s="91" t="s">
        <v>21</v>
      </c>
      <c r="Q6" s="91" t="s">
        <v>21</v>
      </c>
      <c r="R6" s="91" t="s">
        <v>21</v>
      </c>
    </row>
    <row r="7" spans="1:18" ht="48" customHeight="1">
      <c r="A7" s="224"/>
      <c r="B7" s="222"/>
      <c r="C7" s="232"/>
      <c r="D7" s="59" t="s">
        <v>13</v>
      </c>
      <c r="E7" s="59" t="s">
        <v>13</v>
      </c>
      <c r="F7" s="59" t="s">
        <v>13</v>
      </c>
      <c r="G7" s="59" t="s">
        <v>13</v>
      </c>
      <c r="H7" s="59" t="s">
        <v>13</v>
      </c>
      <c r="I7" s="59" t="s">
        <v>13</v>
      </c>
      <c r="J7" s="59" t="s">
        <v>13</v>
      </c>
      <c r="K7" s="59" t="s">
        <v>13</v>
      </c>
      <c r="L7" s="59" t="s">
        <v>13</v>
      </c>
      <c r="M7" s="59" t="s">
        <v>13</v>
      </c>
      <c r="N7" s="59" t="s">
        <v>13</v>
      </c>
      <c r="O7" s="69" t="s">
        <v>13</v>
      </c>
      <c r="P7" s="69" t="s">
        <v>13</v>
      </c>
      <c r="Q7" s="69" t="s">
        <v>13</v>
      </c>
      <c r="R7" s="69" t="s">
        <v>13</v>
      </c>
    </row>
    <row r="8" spans="1:18" ht="69" customHeight="1">
      <c r="A8" s="224"/>
      <c r="B8" s="222"/>
      <c r="C8" s="263" t="s">
        <v>410</v>
      </c>
      <c r="D8" s="248" t="s">
        <v>411</v>
      </c>
      <c r="E8" s="260"/>
      <c r="F8" s="249"/>
      <c r="G8" s="248" t="s">
        <v>412</v>
      </c>
      <c r="H8" s="260"/>
      <c r="I8" s="260"/>
      <c r="J8" s="249"/>
      <c r="K8" s="248" t="s">
        <v>413</v>
      </c>
      <c r="L8" s="260"/>
      <c r="M8" s="260"/>
      <c r="N8" s="260"/>
      <c r="O8" s="253" t="s">
        <v>414</v>
      </c>
      <c r="P8" s="253"/>
      <c r="Q8" s="253"/>
      <c r="R8" s="253"/>
    </row>
    <row r="9" spans="1:18" ht="48" customHeight="1">
      <c r="A9" s="224"/>
      <c r="B9" s="222"/>
      <c r="C9" s="263"/>
      <c r="D9" s="212" t="s">
        <v>21</v>
      </c>
      <c r="E9" s="256"/>
      <c r="F9" s="256"/>
      <c r="G9" s="212" t="s">
        <v>21</v>
      </c>
      <c r="H9" s="256"/>
      <c r="I9" s="256"/>
      <c r="J9" s="213"/>
      <c r="K9" s="258" t="s">
        <v>21</v>
      </c>
      <c r="L9" s="259"/>
      <c r="M9" s="259"/>
      <c r="N9" s="259"/>
      <c r="O9" s="257" t="s">
        <v>21</v>
      </c>
      <c r="P9" s="257"/>
      <c r="Q9" s="257"/>
      <c r="R9" s="257"/>
    </row>
    <row r="10" spans="1:18" ht="41.25" customHeight="1">
      <c r="A10" s="224"/>
      <c r="B10" s="222"/>
      <c r="C10" s="263"/>
      <c r="D10" s="276" t="s">
        <v>13</v>
      </c>
      <c r="E10" s="277"/>
      <c r="F10" s="278"/>
      <c r="G10" s="246" t="s">
        <v>13</v>
      </c>
      <c r="H10" s="251"/>
      <c r="I10" s="251"/>
      <c r="J10" s="252"/>
      <c r="K10" s="243" t="s">
        <v>13</v>
      </c>
      <c r="L10" s="243"/>
      <c r="M10" s="243"/>
      <c r="N10" s="243"/>
      <c r="O10" s="250" t="s">
        <v>13</v>
      </c>
      <c r="P10" s="243"/>
      <c r="Q10" s="243"/>
      <c r="R10" s="243"/>
    </row>
    <row r="11" spans="1:18" ht="120" customHeight="1">
      <c r="A11" s="224"/>
      <c r="B11" s="222"/>
      <c r="C11" s="273" t="s">
        <v>415</v>
      </c>
      <c r="D11" s="223" t="s">
        <v>416</v>
      </c>
      <c r="E11" s="223"/>
      <c r="F11" s="223" t="s">
        <v>417</v>
      </c>
      <c r="G11" s="223"/>
      <c r="H11" s="223" t="s">
        <v>418</v>
      </c>
      <c r="I11" s="223"/>
      <c r="J11" s="223" t="s">
        <v>419</v>
      </c>
      <c r="K11" s="223"/>
      <c r="L11" s="223" t="s">
        <v>420</v>
      </c>
      <c r="M11" s="223"/>
      <c r="N11" s="253" t="s">
        <v>421</v>
      </c>
      <c r="O11" s="253"/>
      <c r="P11" s="92" t="s">
        <v>422</v>
      </c>
      <c r="Q11" s="253" t="s">
        <v>423</v>
      </c>
      <c r="R11" s="253"/>
    </row>
    <row r="12" spans="1:18" ht="42.75" customHeight="1">
      <c r="A12" s="224"/>
      <c r="B12" s="222"/>
      <c r="C12" s="274"/>
      <c r="D12" s="267" t="s">
        <v>21</v>
      </c>
      <c r="E12" s="275"/>
      <c r="F12" s="266" t="s">
        <v>21</v>
      </c>
      <c r="G12" s="275"/>
      <c r="H12" s="266" t="s">
        <v>21</v>
      </c>
      <c r="I12" s="275"/>
      <c r="J12" s="266" t="s">
        <v>21</v>
      </c>
      <c r="K12" s="275"/>
      <c r="L12" s="254" t="s">
        <v>21</v>
      </c>
      <c r="M12" s="255"/>
      <c r="N12" s="219" t="s">
        <v>21</v>
      </c>
      <c r="O12" s="219"/>
      <c r="P12" s="93" t="s">
        <v>21</v>
      </c>
      <c r="Q12" s="219" t="s">
        <v>21</v>
      </c>
      <c r="R12" s="219"/>
    </row>
    <row r="13" spans="1:18" ht="44.25" customHeight="1">
      <c r="A13" s="224"/>
      <c r="B13" s="222"/>
      <c r="C13" s="274"/>
      <c r="D13" s="269" t="s">
        <v>13</v>
      </c>
      <c r="E13" s="272"/>
      <c r="F13" s="268" t="s">
        <v>13</v>
      </c>
      <c r="G13" s="272"/>
      <c r="H13" s="268" t="s">
        <v>13</v>
      </c>
      <c r="I13" s="272"/>
      <c r="J13" s="268" t="s">
        <v>13</v>
      </c>
      <c r="K13" s="272"/>
      <c r="L13" s="268" t="s">
        <v>13</v>
      </c>
      <c r="M13" s="269"/>
      <c r="N13" s="243" t="s">
        <v>13</v>
      </c>
      <c r="O13" s="243"/>
      <c r="P13" s="68" t="s">
        <v>13</v>
      </c>
      <c r="Q13" s="243" t="s">
        <v>13</v>
      </c>
      <c r="R13" s="243"/>
    </row>
    <row r="14" spans="1:18" ht="188.25" customHeight="1">
      <c r="A14" s="224"/>
      <c r="B14" s="222"/>
      <c r="C14" s="274" t="s">
        <v>424</v>
      </c>
      <c r="D14" s="248" t="s">
        <v>425</v>
      </c>
      <c r="E14" s="249"/>
      <c r="F14" s="248" t="s">
        <v>426</v>
      </c>
      <c r="G14" s="249"/>
      <c r="H14" s="248" t="s">
        <v>427</v>
      </c>
      <c r="I14" s="249"/>
      <c r="J14" s="279" t="s">
        <v>428</v>
      </c>
      <c r="K14" s="280"/>
      <c r="L14" s="279" t="s">
        <v>429</v>
      </c>
      <c r="M14" s="281"/>
      <c r="N14" s="223" t="s">
        <v>430</v>
      </c>
      <c r="O14" s="223"/>
      <c r="P14" s="90" t="s">
        <v>431</v>
      </c>
      <c r="Q14" s="223" t="s">
        <v>432</v>
      </c>
      <c r="R14" s="223"/>
    </row>
    <row r="15" spans="1:18" ht="42.75" customHeight="1">
      <c r="A15" s="224"/>
      <c r="B15" s="222"/>
      <c r="C15" s="274"/>
      <c r="D15" s="212" t="s">
        <v>21</v>
      </c>
      <c r="E15" s="213"/>
      <c r="F15" s="212" t="s">
        <v>21</v>
      </c>
      <c r="G15" s="213"/>
      <c r="H15" s="202" t="s">
        <v>21</v>
      </c>
      <c r="I15" s="202"/>
      <c r="J15" s="202" t="s">
        <v>21</v>
      </c>
      <c r="K15" s="202"/>
      <c r="L15" s="202" t="s">
        <v>21</v>
      </c>
      <c r="M15" s="212"/>
      <c r="N15" s="219" t="s">
        <v>21</v>
      </c>
      <c r="O15" s="219"/>
      <c r="P15" s="93" t="s">
        <v>21</v>
      </c>
      <c r="Q15" s="219" t="s">
        <v>21</v>
      </c>
      <c r="R15" s="219"/>
    </row>
    <row r="16" spans="1:18" ht="44.25" customHeight="1">
      <c r="A16" s="224"/>
      <c r="B16" s="222"/>
      <c r="C16" s="274"/>
      <c r="D16" s="246" t="s">
        <v>13</v>
      </c>
      <c r="E16" s="247"/>
      <c r="F16" s="246" t="s">
        <v>13</v>
      </c>
      <c r="G16" s="247"/>
      <c r="H16" s="282" t="s">
        <v>13</v>
      </c>
      <c r="I16" s="282"/>
      <c r="J16" s="282" t="s">
        <v>13</v>
      </c>
      <c r="K16" s="282"/>
      <c r="L16" s="282" t="s">
        <v>13</v>
      </c>
      <c r="M16" s="246"/>
      <c r="N16" s="243" t="s">
        <v>13</v>
      </c>
      <c r="O16" s="243"/>
      <c r="P16" s="68" t="s">
        <v>13</v>
      </c>
      <c r="Q16" s="243" t="s">
        <v>13</v>
      </c>
      <c r="R16" s="243"/>
    </row>
    <row r="17" spans="1:18" ht="91.5" customHeight="1">
      <c r="A17" s="224"/>
      <c r="B17" s="222"/>
      <c r="C17" s="245" t="s">
        <v>433</v>
      </c>
      <c r="D17" s="223" t="s">
        <v>434</v>
      </c>
      <c r="E17" s="223"/>
      <c r="F17" s="223"/>
      <c r="G17" s="223" t="s">
        <v>435</v>
      </c>
      <c r="H17" s="223"/>
      <c r="I17" s="223"/>
      <c r="J17" s="223" t="s">
        <v>436</v>
      </c>
      <c r="K17" s="223"/>
      <c r="L17" s="223"/>
      <c r="M17" s="223" t="s">
        <v>437</v>
      </c>
      <c r="N17" s="223"/>
      <c r="O17" s="223"/>
      <c r="P17" s="223" t="s">
        <v>438</v>
      </c>
      <c r="Q17" s="223"/>
      <c r="R17" s="223"/>
    </row>
    <row r="18" spans="1:18" ht="44.25" customHeight="1">
      <c r="A18" s="224"/>
      <c r="B18" s="222"/>
      <c r="C18" s="244"/>
      <c r="D18" s="219" t="s">
        <v>21</v>
      </c>
      <c r="E18" s="219"/>
      <c r="F18" s="219"/>
      <c r="G18" s="219" t="s">
        <v>21</v>
      </c>
      <c r="H18" s="219"/>
      <c r="I18" s="219"/>
      <c r="J18" s="219" t="s">
        <v>21</v>
      </c>
      <c r="K18" s="219"/>
      <c r="L18" s="219"/>
      <c r="M18" s="219" t="s">
        <v>21</v>
      </c>
      <c r="N18" s="219"/>
      <c r="O18" s="219"/>
      <c r="P18" s="219" t="s">
        <v>21</v>
      </c>
      <c r="Q18" s="219"/>
      <c r="R18" s="219"/>
    </row>
    <row r="19" spans="1:18" ht="44.25" customHeight="1">
      <c r="A19" s="224"/>
      <c r="B19" s="222"/>
      <c r="C19" s="244"/>
      <c r="D19" s="243" t="s">
        <v>13</v>
      </c>
      <c r="E19" s="243"/>
      <c r="F19" s="243"/>
      <c r="G19" s="243" t="s">
        <v>13</v>
      </c>
      <c r="H19" s="243"/>
      <c r="I19" s="243"/>
      <c r="J19" s="243" t="s">
        <v>13</v>
      </c>
      <c r="K19" s="243"/>
      <c r="L19" s="243"/>
      <c r="M19" s="243" t="s">
        <v>13</v>
      </c>
      <c r="N19" s="243"/>
      <c r="O19" s="243"/>
      <c r="P19" s="243" t="s">
        <v>13</v>
      </c>
      <c r="Q19" s="243"/>
      <c r="R19" s="243"/>
    </row>
    <row r="20" spans="1:18" ht="64.5" customHeight="1">
      <c r="A20" s="224"/>
      <c r="B20" s="222"/>
      <c r="C20" s="244" t="s">
        <v>439</v>
      </c>
      <c r="D20" s="223" t="s">
        <v>440</v>
      </c>
      <c r="E20" s="223"/>
      <c r="F20" s="223"/>
      <c r="G20" s="223"/>
      <c r="H20" s="223"/>
      <c r="I20" s="223"/>
      <c r="J20" s="223"/>
      <c r="K20" s="223" t="s">
        <v>441</v>
      </c>
      <c r="L20" s="223"/>
      <c r="M20" s="223"/>
      <c r="N20" s="223"/>
      <c r="O20" s="223"/>
      <c r="P20" s="223"/>
      <c r="Q20" s="223"/>
      <c r="R20" s="223"/>
    </row>
    <row r="21" spans="1:18" ht="44.25" customHeight="1">
      <c r="A21" s="224"/>
      <c r="B21" s="222"/>
      <c r="C21" s="244"/>
      <c r="D21" s="219" t="s">
        <v>21</v>
      </c>
      <c r="E21" s="219"/>
      <c r="F21" s="219"/>
      <c r="G21" s="219"/>
      <c r="H21" s="219"/>
      <c r="I21" s="219"/>
      <c r="J21" s="219"/>
      <c r="K21" s="219" t="s">
        <v>21</v>
      </c>
      <c r="L21" s="219"/>
      <c r="M21" s="219"/>
      <c r="N21" s="219"/>
      <c r="O21" s="219"/>
      <c r="P21" s="219"/>
      <c r="Q21" s="219"/>
      <c r="R21" s="219"/>
    </row>
    <row r="22" spans="1:18" ht="44.25" customHeight="1">
      <c r="A22" s="224"/>
      <c r="B22" s="222"/>
      <c r="C22" s="244"/>
      <c r="D22" s="220" t="s">
        <v>13</v>
      </c>
      <c r="E22" s="220"/>
      <c r="F22" s="220"/>
      <c r="G22" s="220"/>
      <c r="H22" s="220"/>
      <c r="I22" s="220"/>
      <c r="J22" s="220"/>
      <c r="K22" s="220" t="s">
        <v>13</v>
      </c>
      <c r="L22" s="220"/>
      <c r="M22" s="220"/>
      <c r="N22" s="220"/>
      <c r="O22" s="220"/>
      <c r="P22" s="220"/>
      <c r="Q22" s="220"/>
      <c r="R22" s="220"/>
    </row>
    <row r="23" spans="1:18" ht="15" thickBot="1">
      <c r="B23" s="4"/>
      <c r="C23" s="3"/>
    </row>
    <row r="24" spans="1:18">
      <c r="B24" s="4"/>
      <c r="C24" s="22"/>
      <c r="D24" s="23" t="s">
        <v>92</v>
      </c>
    </row>
    <row r="25" spans="1:18">
      <c r="B25" s="4"/>
      <c r="C25" s="129" t="s">
        <v>93</v>
      </c>
      <c r="D25" s="24">
        <f>COUNTIF(D2:R21,"*Acquiring*")/44</f>
        <v>0</v>
      </c>
    </row>
    <row r="26" spans="1:18">
      <c r="B26" s="4"/>
      <c r="C26" s="127" t="s">
        <v>94</v>
      </c>
      <c r="D26" s="24">
        <f>COUNTIF(D2:R21,"*Fluent*")/44</f>
        <v>0</v>
      </c>
    </row>
    <row r="27" spans="1:18" ht="15" thickBot="1">
      <c r="B27" s="4"/>
      <c r="C27" s="128" t="s">
        <v>95</v>
      </c>
      <c r="D27" s="25">
        <f>COUNTIF(D2:R21,"*Generalised*")/44</f>
        <v>0</v>
      </c>
    </row>
    <row r="28" spans="1:18">
      <c r="B28" s="4"/>
    </row>
    <row r="29" spans="1:18">
      <c r="B29" s="4"/>
    </row>
    <row r="30" spans="1:18">
      <c r="B30" s="4"/>
    </row>
    <row r="31" spans="1:18">
      <c r="B31" s="4"/>
    </row>
  </sheetData>
  <sheetProtection algorithmName="SHA-512" hashValue="f38Cr8AkssG+b8aUeO9tk7yqqcZBr6VS22HhYWCukU8XGssc14kML7GQxRv9/VwiGOR8nipYtO5tUSB+1mo3rw==" saltValue="jDlVVFKCUKDI0DxGlPz0hA==" spinCount="100000" sheet="1" scenarios="1"/>
  <dataConsolidate/>
  <mergeCells count="91">
    <mergeCell ref="J13:K13"/>
    <mergeCell ref="H12:I12"/>
    <mergeCell ref="J12:K12"/>
    <mergeCell ref="L13:M13"/>
    <mergeCell ref="C14:C16"/>
    <mergeCell ref="H14:I14"/>
    <mergeCell ref="J14:K14"/>
    <mergeCell ref="L14:M14"/>
    <mergeCell ref="H15:I15"/>
    <mergeCell ref="J15:K15"/>
    <mergeCell ref="L15:M15"/>
    <mergeCell ref="H16:I16"/>
    <mergeCell ref="J16:K16"/>
    <mergeCell ref="L16:M16"/>
    <mergeCell ref="D13:E13"/>
    <mergeCell ref="F13:G13"/>
    <mergeCell ref="H13:I13"/>
    <mergeCell ref="C5:C7"/>
    <mergeCell ref="C8:C10"/>
    <mergeCell ref="C11:C13"/>
    <mergeCell ref="D11:E11"/>
    <mergeCell ref="F11:G11"/>
    <mergeCell ref="D12:E12"/>
    <mergeCell ref="F12:G12"/>
    <mergeCell ref="D10:F10"/>
    <mergeCell ref="C2:C4"/>
    <mergeCell ref="B1:R1"/>
    <mergeCell ref="D2:J2"/>
    <mergeCell ref="K2:R2"/>
    <mergeCell ref="D3:J3"/>
    <mergeCell ref="K3:R3"/>
    <mergeCell ref="D4:J4"/>
    <mergeCell ref="K4:R4"/>
    <mergeCell ref="O8:R8"/>
    <mergeCell ref="D9:F9"/>
    <mergeCell ref="G9:J9"/>
    <mergeCell ref="O9:R9"/>
    <mergeCell ref="K9:N9"/>
    <mergeCell ref="D8:F8"/>
    <mergeCell ref="G8:J8"/>
    <mergeCell ref="K8:N8"/>
    <mergeCell ref="N12:O12"/>
    <mergeCell ref="Q12:R12"/>
    <mergeCell ref="L12:M12"/>
    <mergeCell ref="Q13:R13"/>
    <mergeCell ref="N13:O13"/>
    <mergeCell ref="O10:R10"/>
    <mergeCell ref="K10:N10"/>
    <mergeCell ref="G10:J10"/>
    <mergeCell ref="L11:M11"/>
    <mergeCell ref="N11:O11"/>
    <mergeCell ref="Q11:R11"/>
    <mergeCell ref="H11:I11"/>
    <mergeCell ref="J11:K11"/>
    <mergeCell ref="Q14:R14"/>
    <mergeCell ref="D15:E15"/>
    <mergeCell ref="D16:E16"/>
    <mergeCell ref="F15:G15"/>
    <mergeCell ref="F16:G16"/>
    <mergeCell ref="Q15:R15"/>
    <mergeCell ref="N15:O15"/>
    <mergeCell ref="Q16:R16"/>
    <mergeCell ref="N16:O16"/>
    <mergeCell ref="D14:E14"/>
    <mergeCell ref="F14:G14"/>
    <mergeCell ref="N14:O14"/>
    <mergeCell ref="C17:C19"/>
    <mergeCell ref="D17:F17"/>
    <mergeCell ref="D18:F18"/>
    <mergeCell ref="D19:F19"/>
    <mergeCell ref="M19:O19"/>
    <mergeCell ref="G17:I17"/>
    <mergeCell ref="J17:L17"/>
    <mergeCell ref="M17:O17"/>
    <mergeCell ref="M18:O18"/>
    <mergeCell ref="P17:R17"/>
    <mergeCell ref="P18:R18"/>
    <mergeCell ref="P19:R19"/>
    <mergeCell ref="A1:A22"/>
    <mergeCell ref="B2:B22"/>
    <mergeCell ref="C20:C22"/>
    <mergeCell ref="D20:J20"/>
    <mergeCell ref="K20:R20"/>
    <mergeCell ref="D21:J21"/>
    <mergeCell ref="K21:R21"/>
    <mergeCell ref="K22:R22"/>
    <mergeCell ref="D22:J22"/>
    <mergeCell ref="G19:I19"/>
    <mergeCell ref="G18:I18"/>
    <mergeCell ref="J18:L18"/>
    <mergeCell ref="J19:L19"/>
  </mergeCells>
  <conditionalFormatting sqref="D2 K2">
    <cfRule type="containsText" dxfId="187" priority="43" operator="containsText" text="Acquiring">
      <formula>NOT(ISERROR(SEARCH("Acquiring",D2)))</formula>
    </cfRule>
    <cfRule type="containsText" dxfId="186" priority="41" operator="containsText" text="Generalised">
      <formula>NOT(ISERROR(SEARCH("Generalised",D2)))</formula>
    </cfRule>
    <cfRule type="containsText" dxfId="185" priority="42" operator="containsText" text="Fluent">
      <formula>NOT(ISERROR(SEARCH("Fluent",D2)))</formula>
    </cfRule>
  </conditionalFormatting>
  <conditionalFormatting sqref="D8 G8 K8">
    <cfRule type="containsText" dxfId="184" priority="37" operator="containsText" text="Acquiring">
      <formula>NOT(ISERROR(SEARCH("Acquiring",D8)))</formula>
    </cfRule>
    <cfRule type="containsText" dxfId="183" priority="36" operator="containsText" text="Fluent">
      <formula>NOT(ISERROR(SEARCH("Fluent",D8)))</formula>
    </cfRule>
    <cfRule type="containsText" dxfId="182" priority="35" operator="containsText" text="Generalised">
      <formula>NOT(ISERROR(SEARCH("Generalised",D8)))</formula>
    </cfRule>
  </conditionalFormatting>
  <conditionalFormatting sqref="D11 F11 H11 J11 L11">
    <cfRule type="containsText" dxfId="181" priority="34" operator="containsText" text="Fluent">
      <formula>NOT(ISERROR(SEARCH("Fluent",D11)))</formula>
    </cfRule>
    <cfRule type="containsText" dxfId="180" priority="33" operator="containsText" text="Generalised">
      <formula>NOT(ISERROR(SEARCH("Generalised",D11)))</formula>
    </cfRule>
  </conditionalFormatting>
  <conditionalFormatting sqref="D14 F14 H14 J14 L14 N14">
    <cfRule type="containsText" dxfId="179" priority="31" operator="containsText" text="Acquiring">
      <formula>NOT(ISERROR(SEARCH("Acquiring",D14)))</formula>
    </cfRule>
    <cfRule type="containsText" dxfId="178" priority="30" operator="containsText" text="Fluent">
      <formula>NOT(ISERROR(SEARCH("Fluent",D14)))</formula>
    </cfRule>
    <cfRule type="containsText" dxfId="177" priority="29" operator="containsText" text="Generalised">
      <formula>NOT(ISERROR(SEARCH("Generalised",D14)))</formula>
    </cfRule>
  </conditionalFormatting>
  <conditionalFormatting sqref="D17">
    <cfRule type="containsText" dxfId="176" priority="28" operator="containsText" text="Acquiring">
      <formula>NOT(ISERROR(SEARCH("Acquiring",D17)))</formula>
    </cfRule>
    <cfRule type="containsText" dxfId="175" priority="27" operator="containsText" text="Fluent">
      <formula>NOT(ISERROR(SEARCH("Fluent",D17)))</formula>
    </cfRule>
    <cfRule type="containsText" dxfId="174" priority="26" operator="containsText" text="Generalised">
      <formula>NOT(ISERROR(SEARCH("Generalised",D17)))</formula>
    </cfRule>
  </conditionalFormatting>
  <conditionalFormatting sqref="D20">
    <cfRule type="containsText" dxfId="173" priority="25" operator="containsText" text="Acquiring">
      <formula>NOT(ISERROR(SEARCH("Acquiring",D20)))</formula>
    </cfRule>
    <cfRule type="containsText" dxfId="172" priority="24" operator="containsText" text="Fluent">
      <formula>NOT(ISERROR(SEARCH("Fluent",D20)))</formula>
    </cfRule>
    <cfRule type="containsText" dxfId="171" priority="23" operator="containsText" text="Generalised">
      <formula>NOT(ISERROR(SEARCH("Generalised",D20)))</formula>
    </cfRule>
  </conditionalFormatting>
  <conditionalFormatting sqref="D5:N5">
    <cfRule type="containsText" dxfId="170" priority="40" operator="containsText" text="Acquiring">
      <formula>NOT(ISERROR(SEARCH("Acquiring",D5)))</formula>
    </cfRule>
    <cfRule type="containsText" dxfId="169" priority="39" operator="containsText" text="Fluent">
      <formula>NOT(ISERROR(SEARCH("Fluent",D5)))</formula>
    </cfRule>
    <cfRule type="containsText" dxfId="168" priority="38" operator="containsText" text="Generalised">
      <formula>NOT(ISERROR(SEARCH("Generalised",D5)))</formula>
    </cfRule>
  </conditionalFormatting>
  <conditionalFormatting sqref="D2:R2">
    <cfRule type="containsText" dxfId="167" priority="22" operator="containsText" text="Acquiring">
      <formula>NOT(ISERROR(SEARCH("Acquiring",D2)))</formula>
    </cfRule>
    <cfRule type="containsText" dxfId="166" priority="20" operator="containsText" text="Generalised">
      <formula>NOT(ISERROR(SEARCH("Generalised",D2)))</formula>
    </cfRule>
    <cfRule type="containsText" dxfId="165" priority="21" operator="containsText" text="Fluent">
      <formula>NOT(ISERROR(SEARCH("Fluent",D2)))</formula>
    </cfRule>
  </conditionalFormatting>
  <conditionalFormatting sqref="D5:R5">
    <cfRule type="containsText" dxfId="164" priority="16" operator="containsText" text="Generalised">
      <formula>NOT(ISERROR(SEARCH("Generalised",D5)))</formula>
    </cfRule>
    <cfRule type="containsText" dxfId="163" priority="19" operator="containsText" text="Acquiring ">
      <formula>NOT(ISERROR(SEARCH("Acquiring ",D5)))</formula>
    </cfRule>
    <cfRule type="containsText" dxfId="162" priority="17" operator="containsText" text="Fluent">
      <formula>NOT(ISERROR(SEARCH("Fluent",D5)))</formula>
    </cfRule>
  </conditionalFormatting>
  <conditionalFormatting sqref="D8:R8">
    <cfRule type="containsText" dxfId="161" priority="15" operator="containsText" text="Acquiring ">
      <formula>NOT(ISERROR(SEARCH("Acquiring ",D8)))</formula>
    </cfRule>
    <cfRule type="containsText" dxfId="160" priority="14" operator="containsText" text="Fluent">
      <formula>NOT(ISERROR(SEARCH("Fluent",D8)))</formula>
    </cfRule>
    <cfRule type="containsText" dxfId="159" priority="13" operator="containsText" text="Generalised">
      <formula>NOT(ISERROR(SEARCH("Generalised",D8)))</formula>
    </cfRule>
  </conditionalFormatting>
  <conditionalFormatting sqref="D11:R11">
    <cfRule type="containsText" dxfId="158" priority="12" operator="containsText" text="Acquiring">
      <formula>NOT(ISERROR(SEARCH("Acquiring",D11)))</formula>
    </cfRule>
    <cfRule type="containsText" dxfId="157" priority="11" operator="containsText" text="Fluent">
      <formula>NOT(ISERROR(SEARCH("Fluent",D11)))</formula>
    </cfRule>
    <cfRule type="containsText" dxfId="156" priority="10" operator="containsText" text="Generalised">
      <formula>NOT(ISERROR(SEARCH("Generalised",D11)))</formula>
    </cfRule>
  </conditionalFormatting>
  <conditionalFormatting sqref="D14:R14">
    <cfRule type="containsText" dxfId="155" priority="9" operator="containsText" text="Acquiring">
      <formula>NOT(ISERROR(SEARCH("Acquiring",D14)))</formula>
    </cfRule>
    <cfRule type="containsText" dxfId="154" priority="8" operator="containsText" text="Fluent">
      <formula>NOT(ISERROR(SEARCH("Fluent",D14)))</formula>
    </cfRule>
    <cfRule type="containsText" dxfId="153" priority="7" operator="containsText" text="Generalised">
      <formula>NOT(ISERROR(SEARCH("Generalised",D14)))</formula>
    </cfRule>
  </conditionalFormatting>
  <conditionalFormatting sqref="D17:R17">
    <cfRule type="containsText" dxfId="152" priority="6" operator="containsText" text="Acquiring">
      <formula>NOT(ISERROR(SEARCH("Acquiring",D17)))</formula>
    </cfRule>
    <cfRule type="containsText" dxfId="151" priority="5" operator="containsText" text="Fluent">
      <formula>NOT(ISERROR(SEARCH("Fluent",D17)))</formula>
    </cfRule>
    <cfRule type="containsText" dxfId="150" priority="4" operator="containsText" text="Generalised">
      <formula>NOT(ISERROR(SEARCH("Generalised",D17)))</formula>
    </cfRule>
  </conditionalFormatting>
  <conditionalFormatting sqref="D20:R20">
    <cfRule type="containsText" dxfId="149" priority="3" operator="containsText" text="Acquiring">
      <formula>NOT(ISERROR(SEARCH("Acquiring",D20)))</formula>
    </cfRule>
    <cfRule type="containsText" dxfId="148" priority="2" operator="containsText" text="Fluent">
      <formula>NOT(ISERROR(SEARCH("Fluent",D20)))</formula>
    </cfRule>
    <cfRule type="containsText" dxfId="147" priority="1" operator="containsText" text="Generalised">
      <formula>NOT(ISERROR(SEARCH("Generalised",D20)))</formula>
    </cfRule>
  </conditionalFormatting>
  <pageMargins left="0.7" right="0.7" top="0.75" bottom="0.75" header="0.3" footer="0.3"/>
  <pageSetup paperSize="9" scale="45" orientation="landscape"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46">
        <x14:dataValidation type="list" allowBlank="1" showInputMessage="1" showErrorMessage="1" xr:uid="{75BB0F27-FF6A-401E-9B04-ABB91A7553FC}">
          <x14:formula1>
            <xm:f>'Listening and Talking INFO SHEE'!$N$1:$N$11</xm:f>
          </x14:formula1>
          <xm:sqref>M19 D7:R7 D10 O10 D13 F13 H13 J13 L13 P13:Q13 P16:Q16 D22 D4 K4 G10 K10 N13 K22 P19 D16 F16 H16 J16 L16 N16 D19 G19 J19</xm:sqref>
        </x14:dataValidation>
        <x14:dataValidation type="list" allowBlank="1" showInputMessage="1" showErrorMessage="1" xr:uid="{3DEA0004-3570-459B-8426-7501C528D61D}">
          <x14:formula1>
            <xm:f>'Listening and Talking INFO SHEE'!$L$1:$L$7</xm:f>
          </x14:formula1>
          <xm:sqref>N15 D6:R6 D9 K9 D12 F12 H12 J12 L12 P12:Q12 J15 L15 D3 K3 G9 O9 N12 D15 F15 H15 P15:Q15 D18 G18 J18 M18 P18 D21 K21</xm:sqref>
        </x14:dataValidation>
        <x14:dataValidation type="list" allowBlank="1" showInputMessage="1" showErrorMessage="1" xr:uid="{DEE39716-8B45-41AF-86A0-F935CFF97170}">
          <x14:formula1>
            <xm:f>'Numeracy INFO SHEET'!$C$2:$C$5</xm:f>
          </x14:formula1>
          <xm:sqref>D2:J2</xm:sqref>
        </x14:dataValidation>
        <x14:dataValidation type="list" allowBlank="1" showInputMessage="1" showErrorMessage="1" xr:uid="{C8C7C9E4-C8F8-417B-A9A7-8D4DE93772C7}">
          <x14:formula1>
            <xm:f>'Numeracy INFO SHEET'!$D$2:$D$5</xm:f>
          </x14:formula1>
          <xm:sqref>K2:R2</xm:sqref>
        </x14:dataValidation>
        <x14:dataValidation type="list" allowBlank="1" showInputMessage="1" showErrorMessage="1" xr:uid="{18F11621-9F9B-4FD8-9C8A-2D5174C3F6E8}">
          <x14:formula1>
            <xm:f>'Numeracy INFO SHEET'!$B$7:$B$10</xm:f>
          </x14:formula1>
          <xm:sqref>D5</xm:sqref>
        </x14:dataValidation>
        <x14:dataValidation type="list" allowBlank="1" showInputMessage="1" showErrorMessage="1" xr:uid="{665448E2-0643-4A8C-8BF4-92162126B74A}">
          <x14:formula1>
            <xm:f>'Numeracy INFO SHEET'!$C$7:$C$10</xm:f>
          </x14:formula1>
          <xm:sqref>E5</xm:sqref>
        </x14:dataValidation>
        <x14:dataValidation type="list" allowBlank="1" showInputMessage="1" showErrorMessage="1" xr:uid="{A96B4253-4162-4BD6-B848-81944500629D}">
          <x14:formula1>
            <xm:f>'Numeracy INFO SHEET'!$D$7:$D$10</xm:f>
          </x14:formula1>
          <xm:sqref>F5</xm:sqref>
        </x14:dataValidation>
        <x14:dataValidation type="list" allowBlank="1" showInputMessage="1" showErrorMessage="1" xr:uid="{329585D1-A0B9-4F70-8214-319639441D4B}">
          <x14:formula1>
            <xm:f>'Numeracy INFO SHEET'!$E$7:$E$10</xm:f>
          </x14:formula1>
          <xm:sqref>G5</xm:sqref>
        </x14:dataValidation>
        <x14:dataValidation type="list" allowBlank="1" showInputMessage="1" showErrorMessage="1" xr:uid="{EDDD63EF-BC6B-41BE-81AA-C507ABA37D11}">
          <x14:formula1>
            <xm:f>'Numeracy INFO SHEET'!$F$7:$F$10</xm:f>
          </x14:formula1>
          <xm:sqref>H5</xm:sqref>
        </x14:dataValidation>
        <x14:dataValidation type="list" allowBlank="1" showInputMessage="1" showErrorMessage="1" xr:uid="{02EEE166-C1CB-4C25-A70B-4EC86F94AFA0}">
          <x14:formula1>
            <xm:f>'Numeracy INFO SHEET'!$G$7:$G$10</xm:f>
          </x14:formula1>
          <xm:sqref>I5</xm:sqref>
        </x14:dataValidation>
        <x14:dataValidation type="list" allowBlank="1" showInputMessage="1" showErrorMessage="1" xr:uid="{AE458169-E618-437B-A809-893F7E469097}">
          <x14:formula1>
            <xm:f>'Numeracy INFO SHEET'!$H$7:$H$10</xm:f>
          </x14:formula1>
          <xm:sqref>J5</xm:sqref>
        </x14:dataValidation>
        <x14:dataValidation type="list" allowBlank="1" showInputMessage="1" showErrorMessage="1" xr:uid="{D5DAC20C-D954-4108-8F22-B985C28E509E}">
          <x14:formula1>
            <xm:f>'Numeracy INFO SHEET'!$B$12:$B$15</xm:f>
          </x14:formula1>
          <xm:sqref>K5</xm:sqref>
        </x14:dataValidation>
        <x14:dataValidation type="list" allowBlank="1" showInputMessage="1" showErrorMessage="1" xr:uid="{F4EBE330-CB81-405D-8783-C9AFB7A3805C}">
          <x14:formula1>
            <xm:f>'Numeracy INFO SHEET'!$C$12:$C$15</xm:f>
          </x14:formula1>
          <xm:sqref>L5</xm:sqref>
        </x14:dataValidation>
        <x14:dataValidation type="list" allowBlank="1" showInputMessage="1" showErrorMessage="1" xr:uid="{69255CE5-6751-461B-89A3-28D71F153668}">
          <x14:formula1>
            <xm:f>'Numeracy INFO SHEET'!$D$12:$D$15</xm:f>
          </x14:formula1>
          <xm:sqref>M5</xm:sqref>
        </x14:dataValidation>
        <x14:dataValidation type="list" allowBlank="1" showInputMessage="1" showErrorMessage="1" xr:uid="{A5DD6319-F46F-4443-B73B-5784157FBD86}">
          <x14:formula1>
            <xm:f>'Numeracy INFO SHEET'!$E$12:$E$15</xm:f>
          </x14:formula1>
          <xm:sqref>N5</xm:sqref>
        </x14:dataValidation>
        <x14:dataValidation type="list" allowBlank="1" showInputMessage="1" showErrorMessage="1" xr:uid="{10F31398-6F31-4464-BE98-72468A234260}">
          <x14:formula1>
            <xm:f>'Numeracy INFO SHEET'!$F$12:$F$15</xm:f>
          </x14:formula1>
          <xm:sqref>O5</xm:sqref>
        </x14:dataValidation>
        <x14:dataValidation type="list" allowBlank="1" showInputMessage="1" showErrorMessage="1" xr:uid="{261DE4CD-6008-4E12-9FD8-53AD62C604E1}">
          <x14:formula1>
            <xm:f>'Numeracy INFO SHEET'!$G$12:$G$15</xm:f>
          </x14:formula1>
          <xm:sqref>P5</xm:sqref>
        </x14:dataValidation>
        <x14:dataValidation type="list" allowBlank="1" showInputMessage="1" showErrorMessage="1" xr:uid="{67DEA0CF-1C75-4A07-AC1F-2FF58E966657}">
          <x14:formula1>
            <xm:f>'Numeracy INFO SHEET'!$H$12:$H$15</xm:f>
          </x14:formula1>
          <xm:sqref>Q5</xm:sqref>
        </x14:dataValidation>
        <x14:dataValidation type="list" allowBlank="1" showInputMessage="1" showErrorMessage="1" xr:uid="{A45A495F-8EB3-4BA8-8EE6-1F9E34D40EEA}">
          <x14:formula1>
            <xm:f>'Numeracy INFO SHEET'!$I$12:$I$15</xm:f>
          </x14:formula1>
          <xm:sqref>R5</xm:sqref>
        </x14:dataValidation>
        <x14:dataValidation type="list" allowBlank="1" showInputMessage="1" showErrorMessage="1" xr:uid="{1C97A7C0-8964-43D9-BEFE-D15EA70DA065}">
          <x14:formula1>
            <xm:f>'Numeracy INFO SHEET'!$B$17:$B$20</xm:f>
          </x14:formula1>
          <xm:sqref>D8:F8</xm:sqref>
        </x14:dataValidation>
        <x14:dataValidation type="list" allowBlank="1" showInputMessage="1" showErrorMessage="1" xr:uid="{49339761-8560-4F25-A90D-D21B1F8DF3A4}">
          <x14:formula1>
            <xm:f>'Numeracy INFO SHEET'!$E$17:$E$20</xm:f>
          </x14:formula1>
          <xm:sqref>G8:J8</xm:sqref>
        </x14:dataValidation>
        <x14:dataValidation type="list" allowBlank="1" showInputMessage="1" showErrorMessage="1" xr:uid="{B30367FE-6803-4AC2-9137-FB56CDDAF65B}">
          <x14:formula1>
            <xm:f>'Numeracy INFO SHEET'!$I$17:$I$20</xm:f>
          </x14:formula1>
          <xm:sqref>K8:N8</xm:sqref>
        </x14:dataValidation>
        <x14:dataValidation type="list" allowBlank="1" showInputMessage="1" showErrorMessage="1" xr:uid="{6D674BC0-8C61-47D9-9DFC-AC7B50B580AC}">
          <x14:formula1>
            <xm:f>'Numeracy INFO SHEET'!$M$17:$M$20</xm:f>
          </x14:formula1>
          <xm:sqref>O8:R8</xm:sqref>
        </x14:dataValidation>
        <x14:dataValidation type="list" allowBlank="1" showInputMessage="1" showErrorMessage="1" xr:uid="{E6648277-357C-4FB9-9810-FCD7CB6A3BCD}">
          <x14:formula1>
            <xm:f>'Numeracy INFO SHEET'!$B$22:$B$25</xm:f>
          </x14:formula1>
          <xm:sqref>D11:E11</xm:sqref>
        </x14:dataValidation>
        <x14:dataValidation type="list" allowBlank="1" showInputMessage="1" showErrorMessage="1" xr:uid="{50C58938-EBE0-4340-A156-408109697257}">
          <x14:formula1>
            <xm:f>'Numeracy INFO SHEET'!$D$22:$D$25</xm:f>
          </x14:formula1>
          <xm:sqref>F11:G11</xm:sqref>
        </x14:dataValidation>
        <x14:dataValidation type="list" allowBlank="1" showInputMessage="1" showErrorMessage="1" xr:uid="{88DDF0FB-293B-4030-B8E1-F6F73BC343AD}">
          <x14:formula1>
            <xm:f>'Numeracy INFO SHEET'!$F$22:$F$25</xm:f>
          </x14:formula1>
          <xm:sqref>H11:I11</xm:sqref>
        </x14:dataValidation>
        <x14:dataValidation type="list" allowBlank="1" showInputMessage="1" showErrorMessage="1" xr:uid="{181F12E3-6331-4B9C-9397-61E9B6794236}">
          <x14:formula1>
            <xm:f>'Numeracy INFO SHEET'!$H$22:$H$25</xm:f>
          </x14:formula1>
          <xm:sqref>J11:K11</xm:sqref>
        </x14:dataValidation>
        <x14:dataValidation type="list" allowBlank="1" showInputMessage="1" showErrorMessage="1" xr:uid="{CC73CCA9-57F7-4685-AFC7-88B873069CCF}">
          <x14:formula1>
            <xm:f>'Numeracy INFO SHEET'!$J$22:$J$25</xm:f>
          </x14:formula1>
          <xm:sqref>L11:M11</xm:sqref>
        </x14:dataValidation>
        <x14:dataValidation type="list" allowBlank="1" showInputMessage="1" showErrorMessage="1" xr:uid="{26A2742A-1192-4F34-A582-7BF592638622}">
          <x14:formula1>
            <xm:f>'Numeracy INFO SHEET'!$L$22:$L$25</xm:f>
          </x14:formula1>
          <xm:sqref>N11:O11</xm:sqref>
        </x14:dataValidation>
        <x14:dataValidation type="list" allowBlank="1" showInputMessage="1" showErrorMessage="1" xr:uid="{DC93B3D1-2D05-435F-83B7-467C173151DC}">
          <x14:formula1>
            <xm:f>'Numeracy INFO SHEET'!$N$22:$N$25</xm:f>
          </x14:formula1>
          <xm:sqref>P11</xm:sqref>
        </x14:dataValidation>
        <x14:dataValidation type="list" allowBlank="1" showInputMessage="1" showErrorMessage="1" xr:uid="{B92A137E-124E-46B5-90DF-A6AD8B799BC2}">
          <x14:formula1>
            <xm:f>'Numeracy INFO SHEET'!$O$22:$O$25</xm:f>
          </x14:formula1>
          <xm:sqref>Q11:R11</xm:sqref>
        </x14:dataValidation>
        <x14:dataValidation type="list" allowBlank="1" showInputMessage="1" showErrorMessage="1" xr:uid="{9F0C02A7-B23F-4F17-8C8D-4399B132E6F3}">
          <x14:formula1>
            <xm:f>'Numeracy INFO SHEET'!$B$27:$B$30</xm:f>
          </x14:formula1>
          <xm:sqref>D14:E14</xm:sqref>
        </x14:dataValidation>
        <x14:dataValidation type="list" allowBlank="1" showInputMessage="1" showErrorMessage="1" xr:uid="{B14B30F6-5E71-490D-9F16-E5FC24C3AF52}">
          <x14:formula1>
            <xm:f>'Numeracy INFO SHEET'!$D$27:$D$30</xm:f>
          </x14:formula1>
          <xm:sqref>F14:G14</xm:sqref>
        </x14:dataValidation>
        <x14:dataValidation type="list" allowBlank="1" showInputMessage="1" showErrorMessage="1" xr:uid="{554F398E-00BB-4B49-993A-3B16DE115362}">
          <x14:formula1>
            <xm:f>'Numeracy INFO SHEET'!$F$27:$F$30</xm:f>
          </x14:formula1>
          <xm:sqref>H14:I14</xm:sqref>
        </x14:dataValidation>
        <x14:dataValidation type="list" allowBlank="1" showInputMessage="1" showErrorMessage="1" xr:uid="{6C6E497C-3221-41C5-8FE3-F131A5415937}">
          <x14:formula1>
            <xm:f>'Numeracy INFO SHEET'!$H$27:$H$30</xm:f>
          </x14:formula1>
          <xm:sqref>J14:K14</xm:sqref>
        </x14:dataValidation>
        <x14:dataValidation type="list" allowBlank="1" showInputMessage="1" showErrorMessage="1" xr:uid="{C9077A43-6D79-4DA9-B4A6-16FDFC9711BB}">
          <x14:formula1>
            <xm:f>'Numeracy INFO SHEET'!$J$27:$J$30</xm:f>
          </x14:formula1>
          <xm:sqref>L14:M14</xm:sqref>
        </x14:dataValidation>
        <x14:dataValidation type="list" allowBlank="1" showInputMessage="1" showErrorMessage="1" xr:uid="{765E3BBA-EED0-43C3-BA3C-97FBA3AB28A6}">
          <x14:formula1>
            <xm:f>'Numeracy INFO SHEET'!$L$27:$L$30</xm:f>
          </x14:formula1>
          <xm:sqref>N14:O14</xm:sqref>
        </x14:dataValidation>
        <x14:dataValidation type="list" allowBlank="1" showInputMessage="1" showErrorMessage="1" xr:uid="{B4B2547B-5B10-4C2B-86EE-5573282F5455}">
          <x14:formula1>
            <xm:f>'Numeracy INFO SHEET'!$N$27:$N$30</xm:f>
          </x14:formula1>
          <xm:sqref>P14</xm:sqref>
        </x14:dataValidation>
        <x14:dataValidation type="list" allowBlank="1" showInputMessage="1" showErrorMessage="1" xr:uid="{F96D13E1-D21B-43AF-82C1-A10CC5FA4338}">
          <x14:formula1>
            <xm:f>'Numeracy INFO SHEET'!$O$27:$O$30</xm:f>
          </x14:formula1>
          <xm:sqref>Q14:R14</xm:sqref>
        </x14:dataValidation>
        <x14:dataValidation type="list" allowBlank="1" showInputMessage="1" showErrorMessage="1" xr:uid="{BB37527C-84AE-4FA6-A82E-A760852AF389}">
          <x14:formula1>
            <xm:f>'Numeracy INFO SHEET'!$B$33:$B$36</xm:f>
          </x14:formula1>
          <xm:sqref>D17:F17</xm:sqref>
        </x14:dataValidation>
        <x14:dataValidation type="list" allowBlank="1" showInputMessage="1" showErrorMessage="1" xr:uid="{EDB84C61-EDD5-438E-8A63-B6F65F94A1B1}">
          <x14:formula1>
            <xm:f>'Numeracy INFO SHEET'!$E$33:$E$36</xm:f>
          </x14:formula1>
          <xm:sqref>G17:I17</xm:sqref>
        </x14:dataValidation>
        <x14:dataValidation type="list" allowBlank="1" showInputMessage="1" showErrorMessage="1" xr:uid="{DBC07E8D-57F3-4EFA-B170-7931A7616AF2}">
          <x14:formula1>
            <xm:f>'Numeracy INFO SHEET'!$H$33:$H$36</xm:f>
          </x14:formula1>
          <xm:sqref>J17:L17</xm:sqref>
        </x14:dataValidation>
        <x14:dataValidation type="list" allowBlank="1" showInputMessage="1" showErrorMessage="1" xr:uid="{3ECC5448-300F-4543-B708-9AA0E86FE823}">
          <x14:formula1>
            <xm:f>'Numeracy INFO SHEET'!$K$33:$K$36</xm:f>
          </x14:formula1>
          <xm:sqref>M17:O17</xm:sqref>
        </x14:dataValidation>
        <x14:dataValidation type="list" allowBlank="1" showInputMessage="1" showErrorMessage="1" xr:uid="{65C3EAB7-4158-4393-842E-DD3B5062938D}">
          <x14:formula1>
            <xm:f>'Numeracy INFO SHEET'!$N$33:$N$36</xm:f>
          </x14:formula1>
          <xm:sqref>P17:R17</xm:sqref>
        </x14:dataValidation>
        <x14:dataValidation type="list" allowBlank="1" showInputMessage="1" showErrorMessage="1" xr:uid="{832A181F-C605-4072-B929-858E243A33B7}">
          <x14:formula1>
            <xm:f>'Numeracy INFO SHEET'!$B$38:$B$41</xm:f>
          </x14:formula1>
          <xm:sqref>D20:J20</xm:sqref>
        </x14:dataValidation>
        <x14:dataValidation type="list" allowBlank="1" showInputMessage="1" showErrorMessage="1" xr:uid="{F40F0376-CF61-48B7-9EAF-40FD53A63FED}">
          <x14:formula1>
            <xm:f>'Numeracy INFO SHEET'!$D$38:$D$41</xm:f>
          </x14:formula1>
          <xm:sqref>K20:R20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4EB09-3EE5-4ECE-9495-06CCEFC0910E}">
  <sheetPr>
    <pageSetUpPr autoPageBreaks="0"/>
  </sheetPr>
  <dimension ref="A1:P41"/>
  <sheetViews>
    <sheetView topLeftCell="C1" zoomScale="50" zoomScaleNormal="50" zoomScaleSheetLayoutView="100" workbookViewId="0">
      <selection activeCell="J15" sqref="J15"/>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15" max="15" width="18.54296875" customWidth="1"/>
    <col min="27" max="27" width="7.54296875" customWidth="1"/>
  </cols>
  <sheetData>
    <row r="1" spans="1:14" ht="23.25" customHeight="1" thickTop="1">
      <c r="A1" s="236" t="s">
        <v>1</v>
      </c>
      <c r="B1" s="237"/>
      <c r="C1" s="237"/>
      <c r="D1" s="237"/>
      <c r="E1" s="237"/>
      <c r="F1" s="237"/>
      <c r="G1" s="237"/>
      <c r="H1" s="237"/>
      <c r="I1" s="238"/>
      <c r="L1" s="27" t="s">
        <v>21</v>
      </c>
      <c r="N1" s="29" t="s">
        <v>13</v>
      </c>
    </row>
    <row r="2" spans="1:14" ht="120" customHeight="1">
      <c r="A2" s="239" t="s">
        <v>353</v>
      </c>
      <c r="B2" s="242"/>
      <c r="C2" s="70" t="s">
        <v>392</v>
      </c>
      <c r="D2" s="72" t="s">
        <v>393</v>
      </c>
      <c r="E2" s="72"/>
      <c r="F2" s="72"/>
      <c r="G2" s="72"/>
      <c r="H2" s="72"/>
      <c r="I2" s="72"/>
      <c r="J2" s="72"/>
      <c r="K2" s="72"/>
      <c r="L2" s="26" t="s">
        <v>105</v>
      </c>
      <c r="N2" s="2" t="s">
        <v>106</v>
      </c>
    </row>
    <row r="3" spans="1:14" ht="120" customHeight="1">
      <c r="A3" s="240"/>
      <c r="B3" s="242"/>
      <c r="C3" s="70" t="s">
        <v>442</v>
      </c>
      <c r="D3" s="72" t="s">
        <v>443</v>
      </c>
      <c r="E3" s="47"/>
      <c r="F3" s="47"/>
      <c r="G3" s="47"/>
      <c r="H3" s="56"/>
      <c r="I3" s="9"/>
      <c r="L3" s="26" t="s">
        <v>116</v>
      </c>
      <c r="N3" s="2" t="s">
        <v>117</v>
      </c>
    </row>
    <row r="4" spans="1:14" ht="120" customHeight="1">
      <c r="A4" s="240"/>
      <c r="B4" s="242"/>
      <c r="C4" s="70" t="s">
        <v>444</v>
      </c>
      <c r="D4" s="72" t="s">
        <v>445</v>
      </c>
      <c r="E4" s="47"/>
      <c r="F4" s="47"/>
      <c r="G4" s="47"/>
      <c r="H4" s="56"/>
      <c r="I4" s="9"/>
      <c r="L4" s="26" t="s">
        <v>127</v>
      </c>
      <c r="N4" s="2" t="s">
        <v>128</v>
      </c>
    </row>
    <row r="5" spans="1:14" ht="120" customHeight="1">
      <c r="A5" s="240"/>
      <c r="B5" s="242"/>
      <c r="C5" s="70" t="s">
        <v>446</v>
      </c>
      <c r="D5" s="72" t="s">
        <v>447</v>
      </c>
      <c r="E5" s="47"/>
      <c r="F5" s="47"/>
      <c r="G5" s="47"/>
      <c r="H5" s="56"/>
      <c r="I5" s="9"/>
      <c r="L5" s="26" t="s">
        <v>129</v>
      </c>
      <c r="N5" s="2" t="s">
        <v>130</v>
      </c>
    </row>
    <row r="6" spans="1:14" ht="120" customHeight="1">
      <c r="A6" s="240"/>
      <c r="B6" s="242"/>
      <c r="C6" s="6"/>
      <c r="D6" s="6"/>
      <c r="E6" s="6"/>
      <c r="F6" s="6"/>
      <c r="G6" s="7"/>
      <c r="H6" s="6"/>
      <c r="I6" s="9"/>
      <c r="L6" s="26" t="s">
        <v>131</v>
      </c>
      <c r="N6" s="2" t="s">
        <v>132</v>
      </c>
    </row>
    <row r="7" spans="1:14" ht="120" customHeight="1">
      <c r="A7" s="240"/>
      <c r="B7" s="36" t="s">
        <v>395</v>
      </c>
      <c r="C7" s="36" t="s">
        <v>396</v>
      </c>
      <c r="D7" s="36" t="s">
        <v>397</v>
      </c>
      <c r="E7" s="36" t="s">
        <v>398</v>
      </c>
      <c r="F7" s="36" t="s">
        <v>399</v>
      </c>
      <c r="G7" s="36" t="s">
        <v>400</v>
      </c>
      <c r="H7" s="36" t="s">
        <v>401</v>
      </c>
      <c r="I7" s="50"/>
      <c r="L7" s="26" t="s">
        <v>139</v>
      </c>
      <c r="N7" s="2" t="s">
        <v>140</v>
      </c>
    </row>
    <row r="8" spans="1:14" ht="120" customHeight="1">
      <c r="A8" s="240"/>
      <c r="B8" s="36" t="s">
        <v>448</v>
      </c>
      <c r="C8" s="36" t="s">
        <v>449</v>
      </c>
      <c r="D8" s="36" t="s">
        <v>450</v>
      </c>
      <c r="E8" s="36" t="s">
        <v>451</v>
      </c>
      <c r="F8" s="36" t="s">
        <v>452</v>
      </c>
      <c r="G8" s="36" t="s">
        <v>453</v>
      </c>
      <c r="H8" s="36" t="s">
        <v>454</v>
      </c>
      <c r="I8" s="9"/>
      <c r="N8" s="2" t="s">
        <v>147</v>
      </c>
    </row>
    <row r="9" spans="1:14" ht="120" customHeight="1">
      <c r="A9" s="240"/>
      <c r="B9" s="36" t="s">
        <v>455</v>
      </c>
      <c r="C9" s="36" t="s">
        <v>456</v>
      </c>
      <c r="D9" s="36" t="s">
        <v>457</v>
      </c>
      <c r="E9" s="36" t="s">
        <v>458</v>
      </c>
      <c r="F9" s="36" t="s">
        <v>459</v>
      </c>
      <c r="G9" s="36" t="s">
        <v>460</v>
      </c>
      <c r="H9" s="36" t="s">
        <v>461</v>
      </c>
      <c r="I9" s="9"/>
      <c r="N9" s="2" t="s">
        <v>154</v>
      </c>
    </row>
    <row r="10" spans="1:14" ht="120" customHeight="1">
      <c r="A10" s="240"/>
      <c r="B10" s="36" t="s">
        <v>462</v>
      </c>
      <c r="C10" s="36" t="s">
        <v>463</v>
      </c>
      <c r="D10" s="36" t="s">
        <v>464</v>
      </c>
      <c r="E10" s="36" t="s">
        <v>465</v>
      </c>
      <c r="F10" s="36" t="s">
        <v>466</v>
      </c>
      <c r="G10" s="36" t="s">
        <v>467</v>
      </c>
      <c r="H10" s="36" t="s">
        <v>468</v>
      </c>
      <c r="I10" s="50"/>
      <c r="J10" s="28"/>
      <c r="K10" s="28"/>
      <c r="L10" s="28"/>
      <c r="M10" s="28"/>
      <c r="N10" s="2" t="s">
        <v>155</v>
      </c>
    </row>
    <row r="11" spans="1:14" ht="120" customHeight="1">
      <c r="A11" s="240"/>
      <c r="B11" s="47"/>
      <c r="C11" s="36"/>
      <c r="D11" s="36"/>
      <c r="E11" s="36"/>
      <c r="F11" s="36"/>
      <c r="G11" s="36"/>
      <c r="H11" s="36"/>
      <c r="I11" s="50"/>
      <c r="J11" s="28"/>
      <c r="K11" s="28"/>
      <c r="L11" s="28"/>
      <c r="M11" s="28"/>
      <c r="N11" s="2"/>
    </row>
    <row r="12" spans="1:14" ht="120" customHeight="1">
      <c r="A12" s="240"/>
      <c r="B12" s="63" t="s">
        <v>402</v>
      </c>
      <c r="C12" s="63" t="s">
        <v>403</v>
      </c>
      <c r="D12" s="63" t="s">
        <v>404</v>
      </c>
      <c r="E12" s="65" t="s">
        <v>405</v>
      </c>
      <c r="F12" s="64" t="s">
        <v>406</v>
      </c>
      <c r="G12" s="64" t="s">
        <v>407</v>
      </c>
      <c r="H12" s="64" t="s">
        <v>408</v>
      </c>
      <c r="I12" s="64" t="s">
        <v>409</v>
      </c>
      <c r="J12" s="28"/>
      <c r="K12" s="28"/>
      <c r="L12" s="28"/>
      <c r="M12" s="28"/>
      <c r="N12" s="2"/>
    </row>
    <row r="13" spans="1:14" ht="120" customHeight="1">
      <c r="A13" s="240"/>
      <c r="B13" s="63" t="s">
        <v>469</v>
      </c>
      <c r="C13" s="63" t="s">
        <v>470</v>
      </c>
      <c r="D13" s="63" t="s">
        <v>471</v>
      </c>
      <c r="E13" s="65" t="s">
        <v>472</v>
      </c>
      <c r="F13" s="64" t="s">
        <v>473</v>
      </c>
      <c r="G13" s="64" t="s">
        <v>474</v>
      </c>
      <c r="H13" s="64" t="s">
        <v>475</v>
      </c>
      <c r="I13" s="64" t="s">
        <v>476</v>
      </c>
      <c r="J13" s="28"/>
      <c r="K13" s="28"/>
      <c r="L13" s="28"/>
      <c r="M13" s="28"/>
      <c r="N13" s="2"/>
    </row>
    <row r="14" spans="1:14" ht="120" customHeight="1">
      <c r="A14" s="240"/>
      <c r="B14" s="63" t="s">
        <v>477</v>
      </c>
      <c r="C14" s="63" t="s">
        <v>478</v>
      </c>
      <c r="D14" s="63" t="s">
        <v>479</v>
      </c>
      <c r="E14" s="65" t="s">
        <v>480</v>
      </c>
      <c r="F14" s="64" t="s">
        <v>481</v>
      </c>
      <c r="G14" s="64" t="s">
        <v>482</v>
      </c>
      <c r="H14" s="64" t="s">
        <v>483</v>
      </c>
      <c r="I14" s="64" t="s">
        <v>484</v>
      </c>
      <c r="J14" s="28"/>
      <c r="K14" s="28"/>
      <c r="L14" s="28"/>
      <c r="M14" s="28"/>
      <c r="N14" s="2"/>
    </row>
    <row r="15" spans="1:14" ht="120" customHeight="1">
      <c r="A15" s="240"/>
      <c r="B15" s="63" t="s">
        <v>485</v>
      </c>
      <c r="C15" s="63" t="s">
        <v>486</v>
      </c>
      <c r="D15" s="63" t="s">
        <v>487</v>
      </c>
      <c r="E15" s="65" t="s">
        <v>488</v>
      </c>
      <c r="F15" s="64" t="s">
        <v>489</v>
      </c>
      <c r="G15" s="64" t="s">
        <v>490</v>
      </c>
      <c r="H15" s="64" t="s">
        <v>491</v>
      </c>
      <c r="I15" s="64" t="s">
        <v>492</v>
      </c>
      <c r="J15" s="28"/>
      <c r="K15" s="28"/>
      <c r="L15" s="28"/>
      <c r="M15" s="28"/>
      <c r="N15" s="2"/>
    </row>
    <row r="16" spans="1:14" ht="120" customHeight="1">
      <c r="A16" s="240"/>
      <c r="B16" s="8"/>
      <c r="C16" s="28"/>
      <c r="D16" s="28"/>
      <c r="E16" s="28"/>
      <c r="F16" s="28"/>
      <c r="G16" s="28"/>
      <c r="H16" s="28"/>
      <c r="I16" s="28"/>
      <c r="J16" s="28"/>
      <c r="K16" s="28"/>
      <c r="L16" s="28"/>
      <c r="M16" s="28"/>
      <c r="N16" s="2" t="s">
        <v>156</v>
      </c>
    </row>
    <row r="17" spans="1:16" ht="120" customHeight="1">
      <c r="A17" s="240"/>
      <c r="B17" s="49" t="s">
        <v>411</v>
      </c>
      <c r="C17" s="56"/>
      <c r="D17" s="50"/>
      <c r="E17" s="49" t="s">
        <v>412</v>
      </c>
      <c r="F17" s="56"/>
      <c r="G17" s="56"/>
      <c r="H17" s="50"/>
      <c r="I17" s="49" t="s">
        <v>413</v>
      </c>
      <c r="J17" s="56"/>
      <c r="K17" s="56"/>
      <c r="L17" s="56"/>
      <c r="M17" s="74" t="s">
        <v>414</v>
      </c>
      <c r="N17" s="74"/>
      <c r="O17" s="74"/>
      <c r="P17" s="74"/>
    </row>
    <row r="18" spans="1:16" ht="120" customHeight="1">
      <c r="A18" s="240"/>
      <c r="B18" s="49" t="s">
        <v>493</v>
      </c>
      <c r="C18" s="56"/>
      <c r="D18" s="50"/>
      <c r="E18" s="49" t="s">
        <v>494</v>
      </c>
      <c r="F18" s="56"/>
      <c r="G18" s="56"/>
      <c r="H18" s="50"/>
      <c r="I18" s="49" t="s">
        <v>495</v>
      </c>
      <c r="J18" s="56"/>
      <c r="K18" s="56"/>
      <c r="L18" s="56"/>
      <c r="M18" s="74" t="s">
        <v>496</v>
      </c>
    </row>
    <row r="19" spans="1:16" ht="120" customHeight="1">
      <c r="A19" s="240"/>
      <c r="B19" s="49" t="s">
        <v>497</v>
      </c>
      <c r="C19" s="56"/>
      <c r="D19" s="50"/>
      <c r="E19" s="49" t="s">
        <v>498</v>
      </c>
      <c r="F19" s="56"/>
      <c r="G19" s="56"/>
      <c r="H19" s="50"/>
      <c r="I19" s="49" t="s">
        <v>499</v>
      </c>
      <c r="J19" s="56"/>
      <c r="K19" s="56"/>
      <c r="L19" s="56"/>
      <c r="M19" s="74" t="s">
        <v>500</v>
      </c>
    </row>
    <row r="20" spans="1:16" ht="120" customHeight="1">
      <c r="A20" s="240"/>
      <c r="B20" s="49" t="s">
        <v>501</v>
      </c>
      <c r="C20" s="56"/>
      <c r="D20" s="50"/>
      <c r="E20" s="49" t="s">
        <v>502</v>
      </c>
      <c r="F20" s="56"/>
      <c r="G20" s="56"/>
      <c r="H20" s="50"/>
      <c r="I20" s="49" t="s">
        <v>503</v>
      </c>
      <c r="J20" s="56"/>
      <c r="K20" s="56"/>
      <c r="L20" s="56"/>
      <c r="M20" s="74" t="s">
        <v>504</v>
      </c>
    </row>
    <row r="21" spans="1:16" ht="120" customHeight="1">
      <c r="A21" s="240"/>
      <c r="B21" s="8"/>
      <c r="C21" s="28"/>
      <c r="D21" s="28"/>
      <c r="E21" s="36"/>
      <c r="F21" s="47"/>
      <c r="G21" s="36"/>
      <c r="H21" s="36"/>
      <c r="I21" s="36"/>
    </row>
    <row r="22" spans="1:16" ht="120" customHeight="1">
      <c r="A22" s="240"/>
      <c r="B22" s="70" t="s">
        <v>416</v>
      </c>
      <c r="C22" s="70"/>
      <c r="D22" s="70" t="s">
        <v>417</v>
      </c>
      <c r="E22" s="70"/>
      <c r="F22" s="70" t="s">
        <v>418</v>
      </c>
      <c r="G22" s="70"/>
      <c r="H22" s="70" t="s">
        <v>419</v>
      </c>
      <c r="I22" s="70"/>
      <c r="J22" s="70" t="s">
        <v>420</v>
      </c>
      <c r="K22" s="70"/>
      <c r="L22" s="74" t="s">
        <v>421</v>
      </c>
      <c r="M22" s="74"/>
      <c r="N22" s="67" t="s">
        <v>422</v>
      </c>
      <c r="O22" s="74" t="s">
        <v>423</v>
      </c>
      <c r="P22" s="74"/>
    </row>
    <row r="23" spans="1:16" ht="120" customHeight="1">
      <c r="A23" s="240"/>
      <c r="B23" s="70" t="s">
        <v>505</v>
      </c>
      <c r="C23" s="70"/>
      <c r="D23" s="70" t="s">
        <v>506</v>
      </c>
      <c r="E23" s="70"/>
      <c r="F23" s="70" t="s">
        <v>507</v>
      </c>
      <c r="G23" s="70"/>
      <c r="H23" s="70" t="s">
        <v>508</v>
      </c>
      <c r="I23" s="70"/>
      <c r="J23" s="70" t="s">
        <v>509</v>
      </c>
      <c r="K23" s="70"/>
      <c r="L23" s="74" t="s">
        <v>510</v>
      </c>
      <c r="M23" s="74"/>
      <c r="N23" s="67" t="s">
        <v>511</v>
      </c>
      <c r="O23" s="74" t="s">
        <v>512</v>
      </c>
    </row>
    <row r="24" spans="1:16" ht="120" customHeight="1">
      <c r="A24" s="240"/>
      <c r="B24" s="70" t="s">
        <v>513</v>
      </c>
      <c r="C24" s="70"/>
      <c r="D24" s="70" t="s">
        <v>514</v>
      </c>
      <c r="E24" s="70"/>
      <c r="F24" s="70" t="s">
        <v>515</v>
      </c>
      <c r="G24" s="70"/>
      <c r="H24" s="70" t="s">
        <v>516</v>
      </c>
      <c r="I24" s="70"/>
      <c r="J24" s="70" t="s">
        <v>517</v>
      </c>
      <c r="K24" s="70"/>
      <c r="L24" s="74" t="s">
        <v>518</v>
      </c>
      <c r="M24" s="74"/>
      <c r="N24" s="67" t="s">
        <v>519</v>
      </c>
      <c r="O24" s="74" t="s">
        <v>520</v>
      </c>
    </row>
    <row r="25" spans="1:16" ht="120" customHeight="1">
      <c r="A25" s="240"/>
      <c r="B25" s="70" t="s">
        <v>521</v>
      </c>
      <c r="C25" s="70"/>
      <c r="D25" s="70" t="s">
        <v>522</v>
      </c>
      <c r="E25" s="70"/>
      <c r="F25" s="70" t="s">
        <v>523</v>
      </c>
      <c r="G25" s="70"/>
      <c r="H25" s="70" t="s">
        <v>524</v>
      </c>
      <c r="I25" s="70"/>
      <c r="J25" s="70" t="s">
        <v>525</v>
      </c>
      <c r="K25" s="70"/>
      <c r="L25" s="74" t="s">
        <v>526</v>
      </c>
      <c r="M25" s="74"/>
      <c r="N25" s="67" t="s">
        <v>527</v>
      </c>
      <c r="O25" s="74" t="s">
        <v>528</v>
      </c>
    </row>
    <row r="26" spans="1:16" ht="120" customHeight="1">
      <c r="A26" s="240"/>
      <c r="B26" s="12"/>
      <c r="C26" s="35"/>
      <c r="D26" s="38"/>
      <c r="E26" s="33"/>
      <c r="F26" s="13"/>
      <c r="G26" s="33"/>
      <c r="H26" s="42"/>
      <c r="I26" s="33"/>
      <c r="K26" s="32"/>
      <c r="O26" s="14"/>
    </row>
    <row r="27" spans="1:16" ht="120" customHeight="1" thickBot="1">
      <c r="A27" s="241"/>
      <c r="B27" s="49" t="s">
        <v>425</v>
      </c>
      <c r="C27" s="50"/>
      <c r="D27" s="49" t="s">
        <v>426</v>
      </c>
      <c r="E27" s="50"/>
      <c r="F27" s="49" t="s">
        <v>427</v>
      </c>
      <c r="G27" s="50"/>
      <c r="H27" s="75" t="s">
        <v>428</v>
      </c>
      <c r="I27" s="76"/>
      <c r="J27" s="75" t="s">
        <v>429</v>
      </c>
      <c r="K27" s="77"/>
      <c r="L27" s="70" t="s">
        <v>430</v>
      </c>
      <c r="M27" s="70"/>
      <c r="N27" s="70" t="s">
        <v>431</v>
      </c>
      <c r="O27" s="70" t="s">
        <v>432</v>
      </c>
      <c r="P27" s="70"/>
    </row>
    <row r="28" spans="1:16" ht="259.5" thickTop="1">
      <c r="B28" s="49" t="s">
        <v>529</v>
      </c>
      <c r="C28" s="50"/>
      <c r="D28" s="49" t="s">
        <v>530</v>
      </c>
      <c r="E28" s="50"/>
      <c r="F28" s="49" t="s">
        <v>531</v>
      </c>
      <c r="G28" s="50"/>
      <c r="H28" s="75" t="s">
        <v>532</v>
      </c>
      <c r="I28" s="76"/>
      <c r="J28" s="75" t="s">
        <v>533</v>
      </c>
      <c r="K28" s="77"/>
      <c r="L28" s="70" t="s">
        <v>534</v>
      </c>
      <c r="M28" s="70"/>
      <c r="N28" s="70" t="s">
        <v>535</v>
      </c>
      <c r="O28" s="70" t="s">
        <v>536</v>
      </c>
    </row>
    <row r="29" spans="1:16" ht="240.5">
      <c r="B29" s="49" t="s">
        <v>537</v>
      </c>
      <c r="C29" s="50"/>
      <c r="D29" s="49" t="s">
        <v>538</v>
      </c>
      <c r="E29" s="50"/>
      <c r="F29" s="49" t="s">
        <v>539</v>
      </c>
      <c r="G29" s="50"/>
      <c r="H29" s="75" t="s">
        <v>540</v>
      </c>
      <c r="I29" s="76"/>
      <c r="J29" s="75" t="s">
        <v>541</v>
      </c>
      <c r="K29" s="77"/>
      <c r="L29" s="70" t="s">
        <v>542</v>
      </c>
      <c r="M29" s="70"/>
      <c r="N29" s="70" t="s">
        <v>543</v>
      </c>
      <c r="O29" s="70" t="s">
        <v>544</v>
      </c>
    </row>
    <row r="30" spans="1:16" ht="259">
      <c r="B30" s="49" t="s">
        <v>545</v>
      </c>
      <c r="C30" s="50"/>
      <c r="D30" s="49" t="s">
        <v>546</v>
      </c>
      <c r="E30" s="50"/>
      <c r="F30" s="49" t="s">
        <v>547</v>
      </c>
      <c r="G30" s="50"/>
      <c r="H30" s="75" t="s">
        <v>548</v>
      </c>
      <c r="I30" s="76"/>
      <c r="J30" s="75" t="s">
        <v>549</v>
      </c>
      <c r="K30" s="77"/>
      <c r="L30" s="70" t="s">
        <v>550</v>
      </c>
      <c r="M30" s="70"/>
      <c r="N30" s="70" t="s">
        <v>551</v>
      </c>
      <c r="O30" s="70" t="s">
        <v>552</v>
      </c>
    </row>
    <row r="31" spans="1:16">
      <c r="B31" s="7"/>
    </row>
    <row r="33" spans="2:16" ht="196.5" customHeight="1">
      <c r="B33" s="70" t="s">
        <v>434</v>
      </c>
      <c r="C33" s="70"/>
      <c r="D33" s="70"/>
      <c r="E33" s="70" t="s">
        <v>435</v>
      </c>
      <c r="F33" s="70"/>
      <c r="G33" s="70"/>
      <c r="H33" s="70" t="s">
        <v>436</v>
      </c>
      <c r="I33" s="70"/>
      <c r="J33" s="70"/>
      <c r="K33" s="70" t="s">
        <v>437</v>
      </c>
      <c r="L33" s="70"/>
      <c r="M33" s="70"/>
      <c r="N33" s="70" t="s">
        <v>438</v>
      </c>
      <c r="O33" s="70"/>
      <c r="P33" s="70"/>
    </row>
    <row r="34" spans="2:16" ht="185">
      <c r="B34" s="70" t="s">
        <v>553</v>
      </c>
      <c r="C34" s="70"/>
      <c r="D34" s="70"/>
      <c r="E34" s="70" t="s">
        <v>554</v>
      </c>
      <c r="F34" s="70"/>
      <c r="G34" s="70"/>
      <c r="H34" s="70" t="s">
        <v>555</v>
      </c>
      <c r="I34" s="70"/>
      <c r="J34" s="70"/>
      <c r="K34" s="70" t="s">
        <v>556</v>
      </c>
      <c r="L34" s="70"/>
      <c r="M34" s="70"/>
      <c r="N34" s="70" t="s">
        <v>557</v>
      </c>
    </row>
    <row r="35" spans="2:16" ht="185">
      <c r="B35" s="70" t="s">
        <v>558</v>
      </c>
      <c r="C35" s="70"/>
      <c r="D35" s="70"/>
      <c r="E35" s="70" t="s">
        <v>559</v>
      </c>
      <c r="F35" s="70"/>
      <c r="G35" s="70"/>
      <c r="H35" s="70" t="s">
        <v>560</v>
      </c>
      <c r="I35" s="70"/>
      <c r="J35" s="70"/>
      <c r="K35" s="70" t="s">
        <v>561</v>
      </c>
      <c r="L35" s="70"/>
      <c r="M35" s="70"/>
      <c r="N35" s="70" t="s">
        <v>562</v>
      </c>
    </row>
    <row r="36" spans="2:16" ht="185">
      <c r="B36" s="70" t="s">
        <v>563</v>
      </c>
      <c r="C36" s="70"/>
      <c r="D36" s="70"/>
      <c r="E36" s="70" t="s">
        <v>564</v>
      </c>
      <c r="F36" s="70"/>
      <c r="G36" s="70"/>
      <c r="H36" s="70" t="s">
        <v>565</v>
      </c>
      <c r="I36" s="70"/>
      <c r="J36" s="70"/>
      <c r="K36" s="70" t="s">
        <v>566</v>
      </c>
      <c r="L36" s="70"/>
      <c r="M36" s="70"/>
      <c r="N36" s="70" t="s">
        <v>567</v>
      </c>
    </row>
    <row r="38" spans="2:16" ht="84.75" customHeight="1">
      <c r="B38" s="70" t="s">
        <v>440</v>
      </c>
      <c r="C38" s="70"/>
      <c r="D38" s="70" t="s">
        <v>441</v>
      </c>
      <c r="E38" s="70"/>
      <c r="F38" s="70"/>
      <c r="G38" s="70"/>
      <c r="H38" s="70"/>
      <c r="I38" s="70" t="s">
        <v>441</v>
      </c>
      <c r="J38" s="70"/>
      <c r="K38" s="70"/>
      <c r="L38" s="70"/>
      <c r="M38" s="70"/>
      <c r="N38" s="70"/>
      <c r="O38" s="70"/>
      <c r="P38" s="70"/>
    </row>
    <row r="39" spans="2:16" ht="74">
      <c r="B39" s="70" t="s">
        <v>568</v>
      </c>
      <c r="C39" s="70"/>
      <c r="D39" s="70" t="s">
        <v>569</v>
      </c>
    </row>
    <row r="40" spans="2:16" ht="74">
      <c r="B40" s="70" t="s">
        <v>570</v>
      </c>
      <c r="C40" s="70"/>
      <c r="D40" s="70" t="s">
        <v>571</v>
      </c>
    </row>
    <row r="41" spans="2:16" ht="92.5">
      <c r="B41" s="70" t="s">
        <v>572</v>
      </c>
      <c r="C41" s="70"/>
      <c r="D41" s="70" t="s">
        <v>573</v>
      </c>
    </row>
  </sheetData>
  <sheetProtection algorithmName="SHA-512" hashValue="P7RgTpeHe69qcZ2S0/0BbaPAyVoDlEjhbHB2CwOUK+Vzr2iN8oHfp+lpIivWwDivu4MqrXazmphSEjNBF1C+LA==" saltValue="xHqI+CD8ITUBGU2nPbepkA==" spinCount="100000" sheet="1" selectLockedCells="1" selectUnlockedCells="1"/>
  <mergeCells count="3">
    <mergeCell ref="A1:I1"/>
    <mergeCell ref="A2:A27"/>
    <mergeCell ref="B2:B6"/>
  </mergeCells>
  <conditionalFormatting sqref="B17:B20 E17:E20 I17:I20">
    <cfRule type="containsText" dxfId="146" priority="16" operator="containsText" text="Generalised">
      <formula>NOT(ISERROR(SEARCH("Generalised",B17)))</formula>
    </cfRule>
    <cfRule type="containsText" dxfId="145" priority="17" operator="containsText" text="Fluent">
      <formula>NOT(ISERROR(SEARCH("Fluent",B17)))</formula>
    </cfRule>
  </conditionalFormatting>
  <conditionalFormatting sqref="B17:B20 I17:I20 E17:E21">
    <cfRule type="containsText" dxfId="144" priority="18" operator="containsText" text="Acquiring">
      <formula>NOT(ISERROR(SEARCH("Acquiring",B17)))</formula>
    </cfRule>
  </conditionalFormatting>
  <conditionalFormatting sqref="B22:B25 D22:D25 F22:F25 J22:J25">
    <cfRule type="containsText" dxfId="143" priority="13" operator="containsText" text="Acquiring">
      <formula>NOT(ISERROR(SEARCH("Acquiring",B22)))</formula>
    </cfRule>
  </conditionalFormatting>
  <conditionalFormatting sqref="B22:B25 F22:F25 J22:J25 D22:D26 H22:H26">
    <cfRule type="containsText" dxfId="142" priority="14" operator="containsText" text="Generalised">
      <formula>NOT(ISERROR(SEARCH("Generalised",B22)))</formula>
    </cfRule>
    <cfRule type="containsText" dxfId="141" priority="15" operator="containsText" text="Fluent">
      <formula>NOT(ISERROR(SEARCH("Fluent",B22)))</formula>
    </cfRule>
  </conditionalFormatting>
  <conditionalFormatting sqref="B27:B30 D27:D30 F27:F30 H27:H30 J27:J30 L27:L30">
    <cfRule type="containsText" dxfId="140" priority="10" operator="containsText" text="Generalised">
      <formula>NOT(ISERROR(SEARCH("Generalised",B27)))</formula>
    </cfRule>
    <cfRule type="containsText" dxfId="139" priority="11" operator="containsText" text="Fluent">
      <formula>NOT(ISERROR(SEARCH("Fluent",B27)))</formula>
    </cfRule>
  </conditionalFormatting>
  <conditionalFormatting sqref="B33:B36">
    <cfRule type="containsText" dxfId="138" priority="7" operator="containsText" text="Generalised">
      <formula>NOT(ISERROR(SEARCH("Generalised",B33)))</formula>
    </cfRule>
    <cfRule type="containsText" dxfId="137" priority="8" operator="containsText" text="Fluent">
      <formula>NOT(ISERROR(SEARCH("Fluent",B33)))</formula>
    </cfRule>
    <cfRule type="containsText" dxfId="136" priority="9" operator="containsText" text="Acquiring">
      <formula>NOT(ISERROR(SEARCH("Acquiring",B33)))</formula>
    </cfRule>
  </conditionalFormatting>
  <conditionalFormatting sqref="B38:B41">
    <cfRule type="containsText" dxfId="135" priority="4" operator="containsText" text="Generalised">
      <formula>NOT(ISERROR(SEARCH("Generalised",B38)))</formula>
    </cfRule>
    <cfRule type="containsText" dxfId="134" priority="5" operator="containsText" text="Fluent">
      <formula>NOT(ISERROR(SEARCH("Fluent",B38)))</formula>
    </cfRule>
    <cfRule type="containsText" dxfId="133" priority="6" operator="containsText" text="Acquiring">
      <formula>NOT(ISERROR(SEARCH("Acquiring",B38)))</formula>
    </cfRule>
  </conditionalFormatting>
  <conditionalFormatting sqref="B12:E15">
    <cfRule type="containsText" dxfId="132" priority="1" operator="containsText" text="Generalised">
      <formula>NOT(ISERROR(SEARCH("Generalised",B12)))</formula>
    </cfRule>
    <cfRule type="containsText" dxfId="131" priority="2" operator="containsText" text="Fluent">
      <formula>NOT(ISERROR(SEARCH("Fluent",B12)))</formula>
    </cfRule>
    <cfRule type="containsText" dxfId="130" priority="3" operator="containsText" text="Acquiring">
      <formula>NOT(ISERROR(SEARCH("Acquiring",B12)))</formula>
    </cfRule>
  </conditionalFormatting>
  <conditionalFormatting sqref="B7:H11">
    <cfRule type="containsText" dxfId="129" priority="25" operator="containsText" text="Generalised">
      <formula>NOT(ISERROR(SEARCH("Generalised",B7)))</formula>
    </cfRule>
    <cfRule type="containsText" dxfId="128" priority="26" operator="containsText" text="Fluent">
      <formula>NOT(ISERROR(SEARCH("Fluent",B7)))</formula>
    </cfRule>
    <cfRule type="containsText" dxfId="127" priority="27" operator="containsText" text="Acquiring">
      <formula>NOT(ISERROR(SEARCH("Acquiring",B7)))</formula>
    </cfRule>
  </conditionalFormatting>
  <conditionalFormatting sqref="C2:D5">
    <cfRule type="containsText" dxfId="126" priority="31" operator="containsText" text="Generalised">
      <formula>NOT(ISERROR(SEARCH("Generalised",C2)))</formula>
    </cfRule>
    <cfRule type="containsText" dxfId="125" priority="32" operator="containsText" text="Fluent">
      <formula>NOT(ISERROR(SEARCH("Fluent",C2)))</formula>
    </cfRule>
    <cfRule type="containsText" dxfId="124" priority="33" operator="containsText" text="Acquiring">
      <formula>NOT(ISERROR(SEARCH("Acquiring",C2)))</formula>
    </cfRule>
  </conditionalFormatting>
  <conditionalFormatting sqref="D26">
    <cfRule type="containsText" dxfId="123" priority="57" operator="containsText" text="Acquiring">
      <formula>NOT(ISERROR(SEARCH("Acquiring",D26)))</formula>
    </cfRule>
  </conditionalFormatting>
  <conditionalFormatting sqref="E21">
    <cfRule type="containsText" dxfId="122" priority="38" operator="containsText" text="Generalised">
      <formula>NOT(ISERROR(SEARCH("Generalised",E21)))</formula>
    </cfRule>
    <cfRule type="containsText" dxfId="121" priority="39" operator="containsText" text="Fluent">
      <formula>NOT(ISERROR(SEARCH("Fluent",E21)))</formula>
    </cfRule>
  </conditionalFormatting>
  <conditionalFormatting sqref="G21:I21">
    <cfRule type="containsText" dxfId="120" priority="52" operator="containsText" text="Generalised">
      <formula>NOT(ISERROR(SEARCH("Generalised",G21)))</formula>
    </cfRule>
    <cfRule type="containsText" dxfId="119" priority="53" operator="containsText" text="Fluent">
      <formula>NOT(ISERROR(SEARCH("Fluent",G21)))</formula>
    </cfRule>
    <cfRule type="containsText" dxfId="118" priority="54" operator="containsText" text="Acquiring">
      <formula>NOT(ISERROR(SEARCH("Acquiring",G21)))</formula>
    </cfRule>
  </conditionalFormatting>
  <conditionalFormatting sqref="H22:H30 B27:B30 D27:D30 F27:F30 J27:J30 L27:L30">
    <cfRule type="containsText" dxfId="117" priority="12" operator="containsText" text="Acquiring">
      <formula>NOT(ISERROR(SEARCH("Acquiring",B22)))</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0873-28D3-43A1-A8A0-D1E9817DB1C3}">
  <sheetPr>
    <tabColor rgb="FFFF0000"/>
    <pageSetUpPr autoPageBreaks="0" fitToPage="1"/>
  </sheetPr>
  <dimension ref="A1:N25"/>
  <sheetViews>
    <sheetView zoomScale="62" zoomScaleNormal="80" workbookViewId="0">
      <selection activeCell="E18" sqref="E18"/>
    </sheetView>
  </sheetViews>
  <sheetFormatPr defaultRowHeight="14.5"/>
  <cols>
    <col min="1" max="1" width="7.54296875" customWidth="1"/>
    <col min="2" max="2" width="19.54296875" customWidth="1"/>
    <col min="3" max="3" width="26.7265625" customWidth="1"/>
    <col min="4" max="4" width="23" customWidth="1"/>
    <col min="5" max="5" width="23.7265625" customWidth="1"/>
    <col min="6" max="6" width="23.26953125" customWidth="1"/>
    <col min="7" max="7" width="22.81640625" customWidth="1"/>
    <col min="8" max="8" width="24.7265625" customWidth="1"/>
    <col min="9" max="9" width="25.54296875" customWidth="1"/>
    <col min="10" max="10" width="20.81640625" customWidth="1"/>
    <col min="11" max="11" width="24.453125" customWidth="1"/>
    <col min="12" max="12" width="26.26953125" customWidth="1"/>
    <col min="13" max="13" width="26.453125" customWidth="1"/>
  </cols>
  <sheetData>
    <row r="1" spans="1:14" ht="33" customHeight="1">
      <c r="A1" s="283" t="s">
        <v>574</v>
      </c>
      <c r="B1" s="286" t="s">
        <v>335</v>
      </c>
      <c r="C1" s="287"/>
      <c r="D1" s="287"/>
      <c r="E1" s="287"/>
      <c r="F1" s="287"/>
      <c r="G1" s="287"/>
      <c r="H1" s="287"/>
      <c r="I1" s="287"/>
      <c r="J1" s="43"/>
      <c r="K1" s="43"/>
      <c r="L1" s="43"/>
      <c r="M1" s="43"/>
    </row>
    <row r="2" spans="1:14" ht="228" customHeight="1">
      <c r="A2" s="284"/>
      <c r="B2" s="288" t="s">
        <v>575</v>
      </c>
      <c r="C2" s="79" t="s">
        <v>576</v>
      </c>
      <c r="D2" s="79" t="s">
        <v>577</v>
      </c>
      <c r="E2" s="79" t="s">
        <v>578</v>
      </c>
      <c r="F2" s="79" t="s">
        <v>579</v>
      </c>
      <c r="G2" s="79" t="s">
        <v>580</v>
      </c>
      <c r="H2" s="201" t="s">
        <v>581</v>
      </c>
      <c r="I2" s="201"/>
      <c r="M2" s="44"/>
    </row>
    <row r="3" spans="1:14" ht="43.5" customHeight="1">
      <c r="A3" s="284"/>
      <c r="B3" s="289"/>
      <c r="C3" s="80" t="s">
        <v>21</v>
      </c>
      <c r="D3" s="80" t="s">
        <v>21</v>
      </c>
      <c r="E3" s="80" t="s">
        <v>21</v>
      </c>
      <c r="F3" s="212" t="s">
        <v>21</v>
      </c>
      <c r="G3" s="213"/>
      <c r="H3" s="212" t="s">
        <v>21</v>
      </c>
      <c r="I3" s="213"/>
      <c r="J3" s="44"/>
      <c r="K3" s="228"/>
      <c r="L3" s="228"/>
      <c r="M3" s="44"/>
    </row>
    <row r="4" spans="1:14" ht="43.5" customHeight="1" thickBot="1">
      <c r="A4" s="284"/>
      <c r="B4" s="290"/>
      <c r="C4" s="59" t="s">
        <v>13</v>
      </c>
      <c r="D4" s="59" t="s">
        <v>13</v>
      </c>
      <c r="E4" s="59" t="s">
        <v>13</v>
      </c>
      <c r="F4" s="268" t="s">
        <v>13</v>
      </c>
      <c r="G4" s="272"/>
      <c r="H4" s="297" t="s">
        <v>13</v>
      </c>
      <c r="I4" s="298"/>
      <c r="M4" s="45"/>
    </row>
    <row r="5" spans="1:14" ht="231.75" customHeight="1">
      <c r="A5" s="284"/>
      <c r="B5" s="299" t="s">
        <v>582</v>
      </c>
      <c r="C5" s="79" t="s">
        <v>583</v>
      </c>
      <c r="D5" s="79" t="s">
        <v>584</v>
      </c>
      <c r="E5" s="87" t="s">
        <v>585</v>
      </c>
      <c r="F5" s="79" t="s">
        <v>586</v>
      </c>
      <c r="G5" s="79" t="s">
        <v>587</v>
      </c>
      <c r="H5" s="248" t="s">
        <v>588</v>
      </c>
      <c r="I5" s="249"/>
      <c r="J5" s="47"/>
      <c r="K5" s="47"/>
      <c r="L5" s="47"/>
      <c r="M5" s="47"/>
    </row>
    <row r="6" spans="1:14" ht="43.5" customHeight="1">
      <c r="A6" s="284"/>
      <c r="B6" s="289"/>
      <c r="C6" s="212" t="s">
        <v>21</v>
      </c>
      <c r="D6" s="213"/>
      <c r="E6" s="212" t="s">
        <v>21</v>
      </c>
      <c r="F6" s="213"/>
      <c r="G6" s="80" t="s">
        <v>21</v>
      </c>
      <c r="H6" s="212" t="s">
        <v>21</v>
      </c>
      <c r="I6" s="213"/>
      <c r="J6" s="46"/>
      <c r="K6" s="46"/>
      <c r="L6" s="46"/>
      <c r="M6" s="46"/>
    </row>
    <row r="7" spans="1:14" ht="48" customHeight="1" thickBot="1">
      <c r="A7" s="284"/>
      <c r="B7" s="294"/>
      <c r="C7" s="268" t="s">
        <v>13</v>
      </c>
      <c r="D7" s="272"/>
      <c r="E7" s="268" t="s">
        <v>13</v>
      </c>
      <c r="F7" s="272"/>
      <c r="G7" s="59" t="s">
        <v>13</v>
      </c>
      <c r="H7" s="268" t="s">
        <v>13</v>
      </c>
      <c r="I7" s="272"/>
      <c r="J7" s="48"/>
      <c r="K7" s="48"/>
      <c r="L7" s="48"/>
      <c r="M7" s="48"/>
      <c r="N7" s="30"/>
    </row>
    <row r="8" spans="1:14" ht="183" customHeight="1">
      <c r="A8" s="284"/>
      <c r="B8" s="291" t="s">
        <v>589</v>
      </c>
      <c r="C8" s="81" t="s">
        <v>590</v>
      </c>
      <c r="D8" s="79" t="s">
        <v>591</v>
      </c>
      <c r="E8" s="79" t="s">
        <v>592</v>
      </c>
      <c r="F8" s="82" t="s">
        <v>593</v>
      </c>
      <c r="G8" s="79" t="s">
        <v>594</v>
      </c>
      <c r="H8" s="79" t="s">
        <v>595</v>
      </c>
      <c r="I8" s="82" t="s">
        <v>596</v>
      </c>
      <c r="J8" s="45"/>
      <c r="K8" s="45"/>
      <c r="L8" s="45"/>
      <c r="M8" s="45"/>
    </row>
    <row r="9" spans="1:14" ht="48" customHeight="1">
      <c r="A9" s="284"/>
      <c r="B9" s="292"/>
      <c r="C9" s="80" t="s">
        <v>21</v>
      </c>
      <c r="D9" s="80" t="s">
        <v>21</v>
      </c>
      <c r="E9" s="80" t="s">
        <v>21</v>
      </c>
      <c r="F9" s="80" t="s">
        <v>21</v>
      </c>
      <c r="G9" s="83" t="s">
        <v>21</v>
      </c>
      <c r="H9" s="84" t="s">
        <v>21</v>
      </c>
      <c r="I9" s="80" t="s">
        <v>21</v>
      </c>
      <c r="J9" s="46"/>
      <c r="K9" s="46"/>
      <c r="L9" s="46"/>
      <c r="M9" s="46"/>
    </row>
    <row r="10" spans="1:14" ht="41.25" customHeight="1">
      <c r="A10" s="284"/>
      <c r="B10" s="293"/>
      <c r="C10" s="59" t="s">
        <v>13</v>
      </c>
      <c r="D10" s="59" t="s">
        <v>13</v>
      </c>
      <c r="E10" s="59" t="s">
        <v>13</v>
      </c>
      <c r="F10" s="59" t="s">
        <v>13</v>
      </c>
      <c r="G10" s="60" t="s">
        <v>13</v>
      </c>
      <c r="H10" s="61" t="s">
        <v>13</v>
      </c>
      <c r="I10" s="59" t="s">
        <v>13</v>
      </c>
      <c r="J10" s="51"/>
      <c r="K10" s="51"/>
      <c r="L10" s="51"/>
      <c r="M10" s="51"/>
    </row>
    <row r="11" spans="1:14" ht="136.5" customHeight="1">
      <c r="A11" s="284"/>
      <c r="B11" s="288" t="s">
        <v>597</v>
      </c>
      <c r="C11" s="248" t="s">
        <v>598</v>
      </c>
      <c r="D11" s="295"/>
      <c r="E11" s="296" t="s">
        <v>599</v>
      </c>
      <c r="F11" s="260"/>
      <c r="G11" s="249"/>
      <c r="H11" s="248" t="s">
        <v>600</v>
      </c>
      <c r="I11" s="249"/>
      <c r="J11" s="44"/>
      <c r="K11" s="233"/>
      <c r="L11" s="233"/>
      <c r="M11" s="233"/>
    </row>
    <row r="12" spans="1:14" ht="42.75" customHeight="1">
      <c r="A12" s="284"/>
      <c r="B12" s="289"/>
      <c r="C12" s="86" t="s">
        <v>21</v>
      </c>
      <c r="D12" s="86" t="s">
        <v>21</v>
      </c>
      <c r="E12" s="84" t="s">
        <v>21</v>
      </c>
      <c r="F12" s="84" t="s">
        <v>21</v>
      </c>
      <c r="G12" s="84" t="s">
        <v>21</v>
      </c>
      <c r="H12" s="212" t="s">
        <v>21</v>
      </c>
      <c r="I12" s="213"/>
      <c r="J12" s="52"/>
      <c r="K12" s="228"/>
      <c r="L12" s="228"/>
      <c r="M12" s="228"/>
    </row>
    <row r="13" spans="1:14" ht="44.25" customHeight="1">
      <c r="A13" s="285"/>
      <c r="B13" s="294"/>
      <c r="C13" s="61" t="s">
        <v>13</v>
      </c>
      <c r="D13" s="60" t="s">
        <v>13</v>
      </c>
      <c r="E13" s="61" t="s">
        <v>13</v>
      </c>
      <c r="F13" s="60" t="s">
        <v>13</v>
      </c>
      <c r="G13" s="61" t="s">
        <v>13</v>
      </c>
      <c r="H13" s="268" t="s">
        <v>13</v>
      </c>
      <c r="I13" s="272"/>
      <c r="J13" s="51"/>
      <c r="K13" s="51"/>
      <c r="L13" s="51"/>
      <c r="M13" s="51"/>
    </row>
    <row r="14" spans="1:14" ht="22.5" customHeight="1" thickBot="1">
      <c r="A14" s="53"/>
      <c r="B14" s="54"/>
      <c r="C14" s="47"/>
      <c r="D14" s="47"/>
      <c r="E14" s="47"/>
      <c r="F14" s="47"/>
      <c r="G14" s="233"/>
      <c r="H14" s="233"/>
      <c r="I14" s="300"/>
      <c r="J14" s="300"/>
      <c r="K14" s="300"/>
      <c r="L14" s="300"/>
      <c r="M14" s="47"/>
    </row>
    <row r="15" spans="1:14" ht="21" customHeight="1">
      <c r="A15" s="53"/>
      <c r="B15" s="22"/>
      <c r="C15" s="23" t="s">
        <v>92</v>
      </c>
      <c r="D15" s="46"/>
      <c r="E15" s="46"/>
      <c r="F15" s="46"/>
      <c r="G15" s="228"/>
      <c r="H15" s="228"/>
      <c r="I15" s="228"/>
      <c r="J15" s="228"/>
      <c r="K15" s="228"/>
      <c r="L15" s="228"/>
      <c r="M15" s="46"/>
    </row>
    <row r="16" spans="1:14" ht="22.5" customHeight="1">
      <c r="A16" s="53"/>
      <c r="B16" s="129" t="s">
        <v>93</v>
      </c>
      <c r="C16" s="24">
        <f>COUNTIF(C2:I13,"*Acquiring*")/22</f>
        <v>0</v>
      </c>
      <c r="D16" s="48"/>
      <c r="E16" s="48"/>
      <c r="F16" s="48"/>
      <c r="G16" s="230"/>
      <c r="H16" s="230"/>
      <c r="I16" s="230"/>
      <c r="J16" s="230"/>
      <c r="K16" s="230"/>
      <c r="L16" s="230"/>
      <c r="M16" s="48"/>
    </row>
    <row r="17" spans="1:3">
      <c r="A17" s="4"/>
      <c r="B17" s="127" t="s">
        <v>94</v>
      </c>
      <c r="C17" s="24">
        <f>COUNTIF(C2:I13,"*Fluent*")/22</f>
        <v>0</v>
      </c>
    </row>
    <row r="18" spans="1:3" ht="15" thickBot="1">
      <c r="A18" s="4"/>
      <c r="B18" s="128" t="s">
        <v>95</v>
      </c>
      <c r="C18" s="25">
        <f>COUNTIF(C2:I13,"*Generalised*")/22</f>
        <v>0</v>
      </c>
    </row>
    <row r="19" spans="1:3">
      <c r="A19" s="4"/>
    </row>
    <row r="20" spans="1:3">
      <c r="A20" s="4"/>
    </row>
    <row r="21" spans="1:3">
      <c r="A21" s="4"/>
    </row>
    <row r="22" spans="1:3">
      <c r="A22" s="4"/>
    </row>
    <row r="23" spans="1:3">
      <c r="A23" s="4"/>
    </row>
    <row r="24" spans="1:3">
      <c r="A24" s="4"/>
    </row>
    <row r="25" spans="1:3">
      <c r="A25" s="4"/>
    </row>
  </sheetData>
  <sheetProtection algorithmName="SHA-512" hashValue="e9i8YLUUShYCH5HGdA+LLI42zF5sMzn5LpyG2L4FPyuIpD6Qv+NamFn/Fn5wl20CyhCbBfMhanQq5JYBg5PS5g==" saltValue="5UriD/6d+J+MWjr0U4TlGg==" spinCount="100000" sheet="1" scenarios="1"/>
  <dataConsolidate/>
  <mergeCells count="35">
    <mergeCell ref="K11:M11"/>
    <mergeCell ref="H12:I12"/>
    <mergeCell ref="K12:M12"/>
    <mergeCell ref="H13:I13"/>
    <mergeCell ref="G16:H16"/>
    <mergeCell ref="I16:J16"/>
    <mergeCell ref="K16:L16"/>
    <mergeCell ref="G14:H14"/>
    <mergeCell ref="I14:J14"/>
    <mergeCell ref="K14:L14"/>
    <mergeCell ref="G15:H15"/>
    <mergeCell ref="I15:J15"/>
    <mergeCell ref="K15:L15"/>
    <mergeCell ref="K3:L3"/>
    <mergeCell ref="F4:G4"/>
    <mergeCell ref="H4:I4"/>
    <mergeCell ref="B5:B7"/>
    <mergeCell ref="H5:I5"/>
    <mergeCell ref="C6:D6"/>
    <mergeCell ref="E6:F6"/>
    <mergeCell ref="H6:I6"/>
    <mergeCell ref="A1:A13"/>
    <mergeCell ref="B1:I1"/>
    <mergeCell ref="B2:B4"/>
    <mergeCell ref="H2:I2"/>
    <mergeCell ref="F3:G3"/>
    <mergeCell ref="H3:I3"/>
    <mergeCell ref="C7:D7"/>
    <mergeCell ref="E7:F7"/>
    <mergeCell ref="H7:I7"/>
    <mergeCell ref="B8:B10"/>
    <mergeCell ref="B11:B13"/>
    <mergeCell ref="H11:I11"/>
    <mergeCell ref="C11:D11"/>
    <mergeCell ref="E11:G11"/>
  </mergeCells>
  <conditionalFormatting sqref="C11 E11 H11 J11:M11">
    <cfRule type="containsText" dxfId="116" priority="17" operator="containsText" text="Generalised">
      <formula>NOT(ISERROR(SEARCH("Generalised",C11)))</formula>
    </cfRule>
    <cfRule type="containsText" dxfId="115" priority="18" operator="containsText" text="Fluent">
      <formula>NOT(ISERROR(SEARCH("Fluent",C11)))</formula>
    </cfRule>
  </conditionalFormatting>
  <conditionalFormatting sqref="C8:E8">
    <cfRule type="containsText" dxfId="114" priority="59" operator="containsText" text="Generalised">
      <formula>NOT(ISERROR(SEARCH("Generalised",C8)))</formula>
    </cfRule>
    <cfRule type="containsText" dxfId="113" priority="60" operator="containsText" text="Fluent">
      <formula>NOT(ISERROR(SEARCH("Fluent",C8)))</formula>
    </cfRule>
    <cfRule type="containsText" dxfId="112" priority="61" operator="containsText" text="Acquiring">
      <formula>NOT(ISERROR(SEARCH("Acquiring",C8)))</formula>
    </cfRule>
  </conditionalFormatting>
  <conditionalFormatting sqref="C2:I2">
    <cfRule type="containsText" dxfId="111" priority="10" operator="containsText" text="Generalised">
      <formula>NOT(ISERROR(SEARCH("Generalised",C2)))</formula>
    </cfRule>
    <cfRule type="containsText" dxfId="110" priority="11" operator="containsText" text="Fluent">
      <formula>NOT(ISERROR(SEARCH("Fluent",C2)))</formula>
    </cfRule>
    <cfRule type="containsText" dxfId="109" priority="12" operator="containsText" text="Acquiring">
      <formula>NOT(ISERROR(SEARCH("Acquiring",C2)))</formula>
    </cfRule>
  </conditionalFormatting>
  <conditionalFormatting sqref="C8:I8">
    <cfRule type="containsText" dxfId="108" priority="6" operator="containsText" text="Acquiring ">
      <formula>NOT(ISERROR(SEARCH("Acquiring ",C8)))</formula>
    </cfRule>
  </conditionalFormatting>
  <conditionalFormatting sqref="C11:I11">
    <cfRule type="containsText" dxfId="107" priority="1" operator="containsText" text="Generalised">
      <formula>NOT(ISERROR(SEARCH("Generalised",C11)))</formula>
    </cfRule>
    <cfRule type="containsText" dxfId="106" priority="2" operator="containsText" text="Fluent">
      <formula>NOT(ISERROR(SEARCH("Fluent",C11)))</formula>
    </cfRule>
  </conditionalFormatting>
  <conditionalFormatting sqref="C5:M5">
    <cfRule type="containsText" dxfId="105" priority="7" operator="containsText" text="Generalised">
      <formula>NOT(ISERROR(SEARCH("Generalised",C5)))</formula>
    </cfRule>
    <cfRule type="containsText" dxfId="104" priority="8" operator="containsText" text="Fluent">
      <formula>NOT(ISERROR(SEARCH("Fluent",C5)))</formula>
    </cfRule>
    <cfRule type="containsText" dxfId="103" priority="9" operator="containsText" text="Acquiring">
      <formula>NOT(ISERROR(SEARCH("Acquiring",C5)))</formula>
    </cfRule>
  </conditionalFormatting>
  <conditionalFormatting sqref="C8:M8">
    <cfRule type="containsText" dxfId="102" priority="4" operator="containsText" text="Generalised">
      <formula>NOT(ISERROR(SEARCH("Generalised",C8)))</formula>
    </cfRule>
    <cfRule type="containsText" dxfId="101" priority="5" operator="containsText" text="Fluent">
      <formula>NOT(ISERROR(SEARCH("Fluent",C8)))</formula>
    </cfRule>
  </conditionalFormatting>
  <conditionalFormatting sqref="C11:M11">
    <cfRule type="containsText" dxfId="100" priority="3" operator="containsText" text="Acquiring">
      <formula>NOT(ISERROR(SEARCH("Acquiring",C11)))</formula>
    </cfRule>
  </conditionalFormatting>
  <conditionalFormatting sqref="C14:M14">
    <cfRule type="containsText" dxfId="99" priority="13" operator="containsText" text="Generalised">
      <formula>NOT(ISERROR(SEARCH("Generalised",C14)))</formula>
    </cfRule>
    <cfRule type="containsText" dxfId="98" priority="14" operator="containsText" text="Fluent">
      <formula>NOT(ISERROR(SEARCH("Fluent",C14)))</formula>
    </cfRule>
    <cfRule type="containsText" dxfId="97" priority="15" operator="containsText" text="Acquiring">
      <formula>NOT(ISERROR(SEARCH("Acquiring",C14)))</formula>
    </cfRule>
  </conditionalFormatting>
  <conditionalFormatting sqref="E5">
    <cfRule type="containsText" dxfId="96" priority="41" operator="containsText" text="Fluent">
      <formula>NOT(ISERROR(SEARCH("Fluent",E5)))</formula>
    </cfRule>
    <cfRule type="containsText" dxfId="95" priority="42" operator="containsText" text="Generalised">
      <formula>NOT(ISERROR(SEARCH("Generalised",E5)))</formula>
    </cfRule>
    <cfRule type="containsText" dxfId="94" priority="43" operator="containsText" text="Acquiring">
      <formula>NOT(ISERROR(SEARCH("Acquiring",E5)))</formula>
    </cfRule>
  </conditionalFormatting>
  <conditionalFormatting sqref="G5:H5">
    <cfRule type="containsText" dxfId="93" priority="35" operator="containsText" text="Generalised">
      <formula>NOT(ISERROR(SEARCH("Generalised",G5)))</formula>
    </cfRule>
    <cfRule type="containsText" dxfId="92" priority="36" operator="containsText" text="Fluent">
      <formula>NOT(ISERROR(SEARCH("Fluent",G5)))</formula>
    </cfRule>
    <cfRule type="containsText" dxfId="91" priority="37" operator="containsText" text="Acquiring">
      <formula>NOT(ISERROR(SEARCH("Acquiring",G5)))</formula>
    </cfRule>
  </conditionalFormatting>
  <conditionalFormatting sqref="G8:H8 J8:M8">
    <cfRule type="containsText" dxfId="90" priority="22" operator="containsText" text="Acquiring">
      <formula>NOT(ISERROR(SEARCH("Acquiring",G8)))</formula>
    </cfRule>
  </conditionalFormatting>
  <conditionalFormatting sqref="G8:H8">
    <cfRule type="containsText" dxfId="89" priority="20" operator="containsText" text="Generalised">
      <formula>NOT(ISERROR(SEARCH("Generalised",G8)))</formula>
    </cfRule>
    <cfRule type="containsText" dxfId="88" priority="21" operator="containsText" text="Fluent">
      <formula>NOT(ISERROR(SEARCH("Fluent",G8)))</formula>
    </cfRule>
  </conditionalFormatting>
  <conditionalFormatting sqref="M2">
    <cfRule type="containsText" dxfId="87" priority="47" operator="containsText" text="Generalised">
      <formula>NOT(ISERROR(SEARCH("Generalised",M2)))</formula>
    </cfRule>
    <cfRule type="containsText" dxfId="86" priority="48" operator="containsText" text="Fluent">
      <formula>NOT(ISERROR(SEARCH("Fluent",M2)))</formula>
    </cfRule>
    <cfRule type="containsText" dxfId="85" priority="49" operator="containsText" text="Acquiring">
      <formula>NOT(ISERROR(SEARCH("Acquiring",M2)))</formula>
    </cfRule>
  </conditionalFormatting>
  <pageMargins left="0.7" right="0.7" top="0.75" bottom="0.75" header="0.3" footer="0.3"/>
  <pageSetup paperSize="9" scale="40" orientation="landscape"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33">
        <x14:dataValidation type="list" allowBlank="1" showInputMessage="1" showErrorMessage="1" xr:uid="{10B4E776-873E-475D-837A-E05A009A0848}">
          <x14:formula1>
            <xm:f>'Reading INFO SHEET'!$G$2:$G$5</xm:f>
          </x14:formula1>
          <xm:sqref>M2</xm:sqref>
        </x14:dataValidation>
        <x14:dataValidation type="list" allowBlank="1" showInputMessage="1" showErrorMessage="1" xr:uid="{DFFDAF95-9137-4535-BDA6-6F4D512C5311}">
          <x14:formula1>
            <xm:f>'Listening and Talking INFO SHEE'!$I$22:$I$25</xm:f>
          </x14:formula1>
          <xm:sqref>I14:J14</xm:sqref>
        </x14:dataValidation>
        <x14:dataValidation type="list" allowBlank="1" showInputMessage="1" showErrorMessage="1" xr:uid="{15EE0073-BFD0-4E8E-B2C5-BCB9D1AF3DB3}">
          <x14:formula1>
            <xm:f>'Listening and Talking INFO SHEE'!$G$22:$G$25</xm:f>
          </x14:formula1>
          <xm:sqref>G14:H14</xm:sqref>
        </x14:dataValidation>
        <x14:dataValidation type="list" allowBlank="1" showInputMessage="1" showErrorMessage="1" xr:uid="{49E55AF3-4467-4F68-818B-74C9DF49DB5F}">
          <x14:formula1>
            <xm:f>'Listening and Talking INFO SHEE'!$E$22:$E$25</xm:f>
          </x14:formula1>
          <xm:sqref>E14</xm:sqref>
        </x14:dataValidation>
        <x14:dataValidation type="list" allowBlank="1" showInputMessage="1" showErrorMessage="1" xr:uid="{BDE6CC0C-AF05-4FCB-9146-BC9781B55CAE}">
          <x14:formula1>
            <xm:f>'Listening and Talking INFO SHEE'!$D$22:$D$25</xm:f>
          </x14:formula1>
          <xm:sqref>D14</xm:sqref>
        </x14:dataValidation>
        <x14:dataValidation type="list" allowBlank="1" showInputMessage="1" showErrorMessage="1" xr:uid="{53DE2021-518E-4FE2-B732-19969533B3E0}">
          <x14:formula1>
            <xm:f>'Listening and Talking INFO SHEE'!$C$22:$C$25</xm:f>
          </x14:formula1>
          <xm:sqref>C14</xm:sqref>
        </x14:dataValidation>
        <x14:dataValidation type="list" allowBlank="1" showInputMessage="1" showErrorMessage="1" xr:uid="{B44FAF45-6CF9-475D-A223-4CE3EB4F8F11}">
          <x14:formula1>
            <xm:f>'Listening and Talking INFO SHEE'!$F$22:$F$25</xm:f>
          </x14:formula1>
          <xm:sqref>F14</xm:sqref>
        </x14:dataValidation>
        <x14:dataValidation type="list" allowBlank="1" showInputMessage="1" showErrorMessage="1" xr:uid="{A36FA916-4982-4C2E-A448-3706EAD356FA}">
          <x14:formula1>
            <xm:f>'Listening and Talking INFO SHEE'!$L$1:$L$7</xm:f>
          </x14:formula1>
          <xm:sqref>C3:H3 J3 C9:I9 C12:H12 J6:M6 C6 E6 G6:H6 M3</xm:sqref>
        </x14:dataValidation>
        <x14:dataValidation type="list" allowBlank="1" showInputMessage="1" showErrorMessage="1" xr:uid="{6C4A2D90-3D87-4EF1-8398-43094346AE09}">
          <x14:formula1>
            <xm:f>'Listening and Talking INFO SHEE'!$N$1:$N$11</xm:f>
          </x14:formula1>
          <xm:sqref>C4:H4 C10:I10 J7:M7 C13:H13 C7 E7 G7:H7 M4</xm:sqref>
        </x14:dataValidation>
        <x14:dataValidation type="list" allowBlank="1" showInputMessage="1" showErrorMessage="1" xr:uid="{79FE2489-B4ED-4111-A7CA-44EAC396552B}">
          <x14:formula1>
            <xm:f>'Listening and Talking INFO SHEE'!$K$22:$K$25</xm:f>
          </x14:formula1>
          <xm:sqref>K14:L14</xm:sqref>
        </x14:dataValidation>
        <x14:dataValidation type="list" allowBlank="1" showInputMessage="1" showErrorMessage="1" xr:uid="{ECF4929E-7C19-4B69-B9AC-33980064E3AE}">
          <x14:formula1>
            <xm:f>'Listening and Talking INFO SHEE'!$M$22:$M$25</xm:f>
          </x14:formula1>
          <xm:sqref>M14</xm:sqref>
        </x14:dataValidation>
        <x14:dataValidation type="list" allowBlank="1" showInputMessage="1" showErrorMessage="1" xr:uid="{02ABFC81-200F-45C7-83E5-AF506CE6BC3A}">
          <x14:formula1>
            <xm:f>'Writing INFO  SHEET'!$C$2:$C$5</xm:f>
          </x14:formula1>
          <xm:sqref>C2</xm:sqref>
        </x14:dataValidation>
        <x14:dataValidation type="list" allowBlank="1" showInputMessage="1" showErrorMessage="1" xr:uid="{DD0C2347-3FFC-47A7-B6E7-B2E8EA427944}">
          <x14:formula1>
            <xm:f>'Writing INFO  SHEET'!$D$2:$D$5</xm:f>
          </x14:formula1>
          <xm:sqref>D2</xm:sqref>
        </x14:dataValidation>
        <x14:dataValidation type="list" allowBlank="1" showInputMessage="1" showErrorMessage="1" xr:uid="{D45AADCE-3416-4538-9868-4732481EFEFC}">
          <x14:formula1>
            <xm:f>'Writing INFO  SHEET'!$E$2:$E$5</xm:f>
          </x14:formula1>
          <xm:sqref>E2</xm:sqref>
        </x14:dataValidation>
        <x14:dataValidation type="list" allowBlank="1" showInputMessage="1" showErrorMessage="1" xr:uid="{9EB8FB66-5067-43C7-A4F5-E871D55C5457}">
          <x14:formula1>
            <xm:f>'Writing INFO  SHEET'!$F$2:$F$5</xm:f>
          </x14:formula1>
          <xm:sqref>F2</xm:sqref>
        </x14:dataValidation>
        <x14:dataValidation type="list" allowBlank="1" showInputMessage="1" showErrorMessage="1" xr:uid="{D83208AA-07B9-491D-AA53-305FFA7CBABC}">
          <x14:formula1>
            <xm:f>'Writing INFO  SHEET'!$G$2:$G$5</xm:f>
          </x14:formula1>
          <xm:sqref>G2</xm:sqref>
        </x14:dataValidation>
        <x14:dataValidation type="list" allowBlank="1" showInputMessage="1" showErrorMessage="1" xr:uid="{DC7D7A49-ACCF-4D19-AF15-71DDD34A61DF}">
          <x14:formula1>
            <xm:f>'Writing INFO  SHEET'!$H$2:$H$5</xm:f>
          </x14:formula1>
          <xm:sqref>H2:I2</xm:sqref>
        </x14:dataValidation>
        <x14:dataValidation type="list" allowBlank="1" showInputMessage="1" showErrorMessage="1" xr:uid="{85BEF1FA-BB9D-4128-9890-C0CC1277D13C}">
          <x14:formula1>
            <xm:f>'Writing INFO  SHEET'!$C$7:$C$10</xm:f>
          </x14:formula1>
          <xm:sqref>C5</xm:sqref>
        </x14:dataValidation>
        <x14:dataValidation type="list" allowBlank="1" showInputMessage="1" showErrorMessage="1" xr:uid="{8169972E-F6B7-4D85-9394-C9E1E6DBA893}">
          <x14:formula1>
            <xm:f>'Writing INFO  SHEET'!$D$7:$D$10</xm:f>
          </x14:formula1>
          <xm:sqref>D5</xm:sqref>
        </x14:dataValidation>
        <x14:dataValidation type="list" allowBlank="1" showInputMessage="1" showErrorMessage="1" xr:uid="{FC547B21-C1CD-41BC-848D-D7C46F20EC5A}">
          <x14:formula1>
            <xm:f>'Writing INFO  SHEET'!$E$7:$E$10</xm:f>
          </x14:formula1>
          <xm:sqref>E5</xm:sqref>
        </x14:dataValidation>
        <x14:dataValidation type="list" allowBlank="1" showInputMessage="1" showErrorMessage="1" xr:uid="{AF738EDD-6C0F-4553-BB6D-EDFEF63CFC06}">
          <x14:formula1>
            <xm:f>'Writing INFO  SHEET'!$F$7:$F$10</xm:f>
          </x14:formula1>
          <xm:sqref>F5</xm:sqref>
        </x14:dataValidation>
        <x14:dataValidation type="list" allowBlank="1" showInputMessage="1" showErrorMessage="1" xr:uid="{FCBA602B-F9D7-401B-9208-52E74E55E69C}">
          <x14:formula1>
            <xm:f>'Writing INFO  SHEET'!$G$7:$G$10</xm:f>
          </x14:formula1>
          <xm:sqref>G5</xm:sqref>
        </x14:dataValidation>
        <x14:dataValidation type="list" allowBlank="1" showInputMessage="1" showErrorMessage="1" xr:uid="{45F53913-C721-4EEC-BFAA-45C26C7E36B8}">
          <x14:formula1>
            <xm:f>'Writing INFO  SHEET'!$H$7:$H$10</xm:f>
          </x14:formula1>
          <xm:sqref>H5:I5</xm:sqref>
        </x14:dataValidation>
        <x14:dataValidation type="list" allowBlank="1" showInputMessage="1" showErrorMessage="1" xr:uid="{7CE65851-3C33-4FDE-AE19-E0C9E8E1792D}">
          <x14:formula1>
            <xm:f>'Writing INFO  SHEET'!$C$12:$C$15</xm:f>
          </x14:formula1>
          <xm:sqref>C8</xm:sqref>
        </x14:dataValidation>
        <x14:dataValidation type="list" allowBlank="1" showInputMessage="1" showErrorMessage="1" xr:uid="{BD1A74A0-DD03-4FFC-A4A1-6B6A37B93DBA}">
          <x14:formula1>
            <xm:f>'Writing INFO  SHEET'!$D$12:$D$15</xm:f>
          </x14:formula1>
          <xm:sqref>D8</xm:sqref>
        </x14:dataValidation>
        <x14:dataValidation type="list" allowBlank="1" showInputMessage="1" showErrorMessage="1" xr:uid="{C9A3A673-92CE-4E01-AA28-4C4C8CDC8D47}">
          <x14:formula1>
            <xm:f>'Writing INFO  SHEET'!$E$12:$E$15</xm:f>
          </x14:formula1>
          <xm:sqref>E8</xm:sqref>
        </x14:dataValidation>
        <x14:dataValidation type="list" allowBlank="1" showInputMessage="1" showErrorMessage="1" xr:uid="{DA58F1C8-4246-412D-B14A-6C9BB0AF3903}">
          <x14:formula1>
            <xm:f>'Writing INFO  SHEET'!$F$12:$F$15</xm:f>
          </x14:formula1>
          <xm:sqref>F8</xm:sqref>
        </x14:dataValidation>
        <x14:dataValidation type="list" allowBlank="1" showInputMessage="1" showErrorMessage="1" xr:uid="{8740426E-0EB4-4E76-BF54-3BB6C040EBE0}">
          <x14:formula1>
            <xm:f>'Writing INFO  SHEET'!$G$12:$G$15</xm:f>
          </x14:formula1>
          <xm:sqref>G8</xm:sqref>
        </x14:dataValidation>
        <x14:dataValidation type="list" allowBlank="1" showInputMessage="1" showErrorMessage="1" xr:uid="{8F4619B9-DFA8-4F3D-8076-4B481B9A4CD2}">
          <x14:formula1>
            <xm:f>'Writing INFO  SHEET'!$H$12:$H$15</xm:f>
          </x14:formula1>
          <xm:sqref>H8</xm:sqref>
        </x14:dataValidation>
        <x14:dataValidation type="list" allowBlank="1" showInputMessage="1" showErrorMessage="1" xr:uid="{EF0558DA-22F8-41C5-B1F1-84C25BA52F1C}">
          <x14:formula1>
            <xm:f>'Writing INFO  SHEET'!$I$12:$I$15</xm:f>
          </x14:formula1>
          <xm:sqref>I8</xm:sqref>
        </x14:dataValidation>
        <x14:dataValidation type="list" allowBlank="1" showInputMessage="1" showErrorMessage="1" xr:uid="{7EB60D91-3A39-48FB-85E4-1AD43E6C4CF7}">
          <x14:formula1>
            <xm:f>'Writing INFO  SHEET'!$C$17:$C$20</xm:f>
          </x14:formula1>
          <xm:sqref>C11:D11</xm:sqref>
        </x14:dataValidation>
        <x14:dataValidation type="list" allowBlank="1" showInputMessage="1" showErrorMessage="1" xr:uid="{04357F3C-9F95-473A-96ED-E07E1CF0740A}">
          <x14:formula1>
            <xm:f>'Writing INFO  SHEET'!$E$17:$E$20</xm:f>
          </x14:formula1>
          <xm:sqref>E11:G11</xm:sqref>
        </x14:dataValidation>
        <x14:dataValidation type="list" allowBlank="1" showInputMessage="1" showErrorMessage="1" xr:uid="{4B0DF422-CE3B-4764-9D3A-8278177D2577}">
          <x14:formula1>
            <xm:f>'Writing INFO  SHEET'!$H$17:$H$20</xm:f>
          </x14:formula1>
          <xm:sqref>H11:I11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73E4-F989-4A59-8E55-07601853C9B7}">
  <sheetPr>
    <pageSetUpPr autoPageBreaks="0"/>
  </sheetPr>
  <dimension ref="A1:O26"/>
  <sheetViews>
    <sheetView topLeftCell="E1" zoomScale="70" zoomScaleNormal="70" zoomScaleSheetLayoutView="100" workbookViewId="0">
      <selection activeCell="H8" sqref="H8"/>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27" max="27" width="7.54296875" customWidth="1"/>
  </cols>
  <sheetData>
    <row r="1" spans="1:14" ht="23.25" customHeight="1" thickTop="1">
      <c r="A1" s="301" t="s">
        <v>1</v>
      </c>
      <c r="B1" s="302"/>
      <c r="C1" s="302"/>
      <c r="D1" s="302"/>
      <c r="E1" s="302"/>
      <c r="F1" s="302"/>
      <c r="G1" s="302"/>
      <c r="H1" s="302"/>
      <c r="I1" s="303"/>
      <c r="L1" s="27" t="s">
        <v>21</v>
      </c>
      <c r="N1" s="29" t="s">
        <v>13</v>
      </c>
    </row>
    <row r="2" spans="1:14" ht="120" customHeight="1">
      <c r="A2" s="304" t="s">
        <v>574</v>
      </c>
      <c r="B2" s="242"/>
      <c r="C2" s="47" t="s">
        <v>576</v>
      </c>
      <c r="D2" s="47" t="s">
        <v>577</v>
      </c>
      <c r="E2" s="47" t="s">
        <v>578</v>
      </c>
      <c r="F2" s="47" t="s">
        <v>579</v>
      </c>
      <c r="G2" s="47" t="s">
        <v>580</v>
      </c>
      <c r="H2" s="56" t="s">
        <v>581</v>
      </c>
      <c r="I2" s="50"/>
      <c r="L2" s="26" t="s">
        <v>105</v>
      </c>
      <c r="N2" s="2" t="s">
        <v>106</v>
      </c>
    </row>
    <row r="3" spans="1:14" ht="120" customHeight="1">
      <c r="A3" s="305"/>
      <c r="B3" s="242"/>
      <c r="C3" s="47" t="s">
        <v>601</v>
      </c>
      <c r="D3" s="47" t="s">
        <v>602</v>
      </c>
      <c r="E3" s="47" t="s">
        <v>603</v>
      </c>
      <c r="F3" s="47" t="s">
        <v>604</v>
      </c>
      <c r="G3" s="47" t="s">
        <v>605</v>
      </c>
      <c r="H3" s="56" t="s">
        <v>606</v>
      </c>
      <c r="I3" s="9"/>
      <c r="L3" s="26" t="s">
        <v>116</v>
      </c>
      <c r="N3" s="2" t="s">
        <v>117</v>
      </c>
    </row>
    <row r="4" spans="1:14" ht="120" customHeight="1">
      <c r="A4" s="305"/>
      <c r="B4" s="242"/>
      <c r="C4" s="47" t="s">
        <v>607</v>
      </c>
      <c r="D4" s="47" t="s">
        <v>608</v>
      </c>
      <c r="E4" s="47" t="s">
        <v>609</v>
      </c>
      <c r="F4" s="47" t="s">
        <v>610</v>
      </c>
      <c r="G4" s="47" t="s">
        <v>611</v>
      </c>
      <c r="H4" s="56" t="s">
        <v>612</v>
      </c>
      <c r="I4" s="9"/>
      <c r="L4" s="26" t="s">
        <v>127</v>
      </c>
      <c r="N4" s="2" t="s">
        <v>128</v>
      </c>
    </row>
    <row r="5" spans="1:14" ht="120" customHeight="1">
      <c r="A5" s="305"/>
      <c r="B5" s="242"/>
      <c r="C5" s="47" t="s">
        <v>613</v>
      </c>
      <c r="D5" s="47" t="s">
        <v>614</v>
      </c>
      <c r="E5" s="47" t="s">
        <v>615</v>
      </c>
      <c r="F5" s="47" t="s">
        <v>616</v>
      </c>
      <c r="G5" s="47" t="s">
        <v>617</v>
      </c>
      <c r="H5" s="56" t="s">
        <v>618</v>
      </c>
      <c r="I5" s="9"/>
      <c r="L5" s="26" t="s">
        <v>129</v>
      </c>
      <c r="N5" s="2" t="s">
        <v>130</v>
      </c>
    </row>
    <row r="6" spans="1:14" ht="120" customHeight="1">
      <c r="A6" s="305"/>
      <c r="B6" s="242"/>
      <c r="C6" s="6"/>
      <c r="D6" s="6"/>
      <c r="E6" s="6"/>
      <c r="F6" s="6"/>
      <c r="G6" s="7"/>
      <c r="H6" s="6"/>
      <c r="I6" s="9"/>
      <c r="L6" s="26" t="s">
        <v>131</v>
      </c>
      <c r="N6" s="2" t="s">
        <v>132</v>
      </c>
    </row>
    <row r="7" spans="1:14" ht="120" customHeight="1">
      <c r="A7" s="305"/>
      <c r="B7" s="5"/>
      <c r="C7" s="47" t="s">
        <v>583</v>
      </c>
      <c r="D7" s="41" t="s">
        <v>584</v>
      </c>
      <c r="E7" s="55" t="s">
        <v>585</v>
      </c>
      <c r="F7" s="41" t="s">
        <v>586</v>
      </c>
      <c r="G7" s="36" t="s">
        <v>587</v>
      </c>
      <c r="H7" s="49" t="s">
        <v>588</v>
      </c>
      <c r="I7" s="50"/>
      <c r="L7" s="26" t="s">
        <v>139</v>
      </c>
      <c r="N7" s="2" t="s">
        <v>140</v>
      </c>
    </row>
    <row r="8" spans="1:14" ht="120" customHeight="1">
      <c r="A8" s="305"/>
      <c r="B8" s="5"/>
      <c r="C8" s="47" t="s">
        <v>619</v>
      </c>
      <c r="D8" s="41" t="s">
        <v>620</v>
      </c>
      <c r="E8" s="55" t="s">
        <v>621</v>
      </c>
      <c r="F8" s="41" t="s">
        <v>622</v>
      </c>
      <c r="G8" s="36" t="s">
        <v>623</v>
      </c>
      <c r="H8" s="49" t="s">
        <v>624</v>
      </c>
      <c r="I8" s="9"/>
      <c r="N8" s="2" t="s">
        <v>147</v>
      </c>
    </row>
    <row r="9" spans="1:14" ht="120" customHeight="1">
      <c r="A9" s="305"/>
      <c r="B9" s="5"/>
      <c r="C9" s="47" t="s">
        <v>625</v>
      </c>
      <c r="D9" s="41" t="s">
        <v>626</v>
      </c>
      <c r="E9" s="55" t="s">
        <v>627</v>
      </c>
      <c r="F9" s="41" t="s">
        <v>628</v>
      </c>
      <c r="G9" s="36" t="s">
        <v>629</v>
      </c>
      <c r="H9" s="49" t="s">
        <v>630</v>
      </c>
      <c r="I9" s="9"/>
      <c r="N9" s="2" t="s">
        <v>154</v>
      </c>
    </row>
    <row r="10" spans="1:14" ht="120" customHeight="1">
      <c r="A10" s="305"/>
      <c r="B10" s="8"/>
      <c r="C10" s="47" t="s">
        <v>631</v>
      </c>
      <c r="D10" s="41" t="s">
        <v>632</v>
      </c>
      <c r="E10" s="55" t="s">
        <v>633</v>
      </c>
      <c r="F10" s="41" t="s">
        <v>634</v>
      </c>
      <c r="G10" s="36" t="s">
        <v>635</v>
      </c>
      <c r="H10" s="49" t="s">
        <v>636</v>
      </c>
      <c r="I10" s="50"/>
      <c r="J10" s="28"/>
      <c r="K10" s="28"/>
      <c r="L10" s="28"/>
      <c r="M10" s="28"/>
      <c r="N10" s="2" t="s">
        <v>155</v>
      </c>
    </row>
    <row r="11" spans="1:14" ht="120" customHeight="1">
      <c r="A11" s="305"/>
      <c r="B11" s="8"/>
      <c r="C11" s="28"/>
      <c r="D11" s="28"/>
      <c r="E11" s="28"/>
      <c r="F11" s="28"/>
      <c r="G11" s="28"/>
      <c r="H11" s="28"/>
      <c r="I11" s="28"/>
      <c r="J11" s="28"/>
      <c r="K11" s="28"/>
      <c r="L11" s="28"/>
      <c r="M11" s="28"/>
      <c r="N11" s="2" t="s">
        <v>156</v>
      </c>
    </row>
    <row r="12" spans="1:14" ht="120" customHeight="1">
      <c r="A12" s="305"/>
      <c r="B12" s="8"/>
      <c r="C12" s="41" t="s">
        <v>590</v>
      </c>
      <c r="D12" s="36" t="s">
        <v>591</v>
      </c>
      <c r="E12" s="36" t="s">
        <v>592</v>
      </c>
      <c r="F12" s="47" t="s">
        <v>593</v>
      </c>
      <c r="G12" s="36" t="s">
        <v>594</v>
      </c>
      <c r="H12" s="36" t="s">
        <v>595</v>
      </c>
      <c r="I12" s="47" t="s">
        <v>596</v>
      </c>
      <c r="J12" s="28"/>
      <c r="K12" s="28"/>
      <c r="L12" s="28"/>
      <c r="M12" s="28"/>
    </row>
    <row r="13" spans="1:14" ht="120" customHeight="1">
      <c r="A13" s="305"/>
      <c r="B13" s="8"/>
      <c r="C13" s="41" t="s">
        <v>637</v>
      </c>
      <c r="D13" s="36" t="s">
        <v>638</v>
      </c>
      <c r="E13" s="36" t="s">
        <v>639</v>
      </c>
      <c r="F13" s="47" t="s">
        <v>640</v>
      </c>
      <c r="G13" s="36" t="s">
        <v>641</v>
      </c>
      <c r="H13" s="36" t="s">
        <v>642</v>
      </c>
      <c r="I13" s="47" t="s">
        <v>643</v>
      </c>
      <c r="J13" s="28"/>
      <c r="K13" s="28"/>
      <c r="L13" s="28"/>
      <c r="M13" s="28"/>
    </row>
    <row r="14" spans="1:14" ht="120" customHeight="1">
      <c r="A14" s="305"/>
      <c r="B14" s="8"/>
      <c r="C14" s="41" t="s">
        <v>644</v>
      </c>
      <c r="D14" s="36" t="s">
        <v>645</v>
      </c>
      <c r="E14" s="36" t="s">
        <v>646</v>
      </c>
      <c r="F14" s="47" t="s">
        <v>647</v>
      </c>
      <c r="G14" s="36" t="s">
        <v>648</v>
      </c>
      <c r="H14" s="36" t="s">
        <v>649</v>
      </c>
      <c r="I14" s="47" t="s">
        <v>650</v>
      </c>
    </row>
    <row r="15" spans="1:14" ht="120" customHeight="1">
      <c r="A15" s="305"/>
      <c r="B15" s="8"/>
      <c r="C15" s="41" t="s">
        <v>651</v>
      </c>
      <c r="D15" s="36" t="s">
        <v>652</v>
      </c>
      <c r="E15" s="36" t="s">
        <v>653</v>
      </c>
      <c r="F15" s="47" t="s">
        <v>654</v>
      </c>
      <c r="G15" s="36" t="s">
        <v>655</v>
      </c>
      <c r="H15" s="36" t="s">
        <v>656</v>
      </c>
      <c r="I15" s="47" t="s">
        <v>657</v>
      </c>
    </row>
    <row r="16" spans="1:14" ht="120" customHeight="1">
      <c r="A16" s="305"/>
      <c r="B16" s="8"/>
      <c r="C16" s="28"/>
      <c r="D16" s="28"/>
      <c r="E16" s="36"/>
      <c r="F16" s="47"/>
      <c r="G16" s="36"/>
      <c r="H16" s="36"/>
      <c r="I16" s="36"/>
    </row>
    <row r="17" spans="1:15" ht="120" customHeight="1">
      <c r="A17" s="305"/>
      <c r="B17" s="8"/>
      <c r="C17" s="49" t="s">
        <v>598</v>
      </c>
      <c r="D17" s="57"/>
      <c r="E17" s="58" t="s">
        <v>599</v>
      </c>
      <c r="F17" s="56"/>
      <c r="G17" s="50"/>
      <c r="H17" s="49" t="s">
        <v>600</v>
      </c>
      <c r="I17" s="50"/>
    </row>
    <row r="18" spans="1:15" ht="120" customHeight="1">
      <c r="A18" s="305"/>
      <c r="B18" s="8"/>
      <c r="C18" s="49" t="s">
        <v>658</v>
      </c>
      <c r="D18" s="57"/>
      <c r="E18" s="58" t="s">
        <v>659</v>
      </c>
      <c r="F18" s="56"/>
      <c r="G18" s="50"/>
      <c r="H18" s="49" t="s">
        <v>660</v>
      </c>
      <c r="I18" s="42"/>
      <c r="J18" s="35"/>
      <c r="K18" s="32"/>
      <c r="L18" s="32"/>
      <c r="M18" s="32"/>
      <c r="O18" s="7"/>
    </row>
    <row r="19" spans="1:15" ht="120" customHeight="1">
      <c r="A19" s="305"/>
      <c r="B19" s="12"/>
      <c r="C19" s="49" t="s">
        <v>661</v>
      </c>
      <c r="D19" s="57"/>
      <c r="E19" s="58" t="s">
        <v>662</v>
      </c>
      <c r="F19" s="56"/>
      <c r="G19" s="50"/>
      <c r="H19" s="49" t="s">
        <v>663</v>
      </c>
      <c r="I19" s="33"/>
      <c r="K19" s="32"/>
      <c r="O19" s="14"/>
    </row>
    <row r="20" spans="1:15" ht="120" customHeight="1">
      <c r="A20" s="305"/>
      <c r="B20" s="12"/>
      <c r="C20" s="49" t="s">
        <v>664</v>
      </c>
      <c r="D20" s="57"/>
      <c r="E20" s="58" t="s">
        <v>665</v>
      </c>
      <c r="F20" s="56"/>
      <c r="G20" s="50"/>
      <c r="H20" s="49" t="s">
        <v>666</v>
      </c>
      <c r="I20" s="33"/>
      <c r="K20" s="32"/>
      <c r="O20" s="14"/>
    </row>
    <row r="21" spans="1:15" ht="120" customHeight="1">
      <c r="A21" s="305"/>
      <c r="B21" s="12"/>
      <c r="C21" s="35"/>
      <c r="D21" s="38"/>
      <c r="E21" s="33"/>
      <c r="F21" s="13"/>
      <c r="G21" s="33"/>
      <c r="H21" s="42"/>
      <c r="I21" s="33"/>
      <c r="K21" s="32"/>
      <c r="O21" s="14"/>
    </row>
    <row r="22" spans="1:15" ht="120" customHeight="1" thickBot="1">
      <c r="A22" s="306"/>
      <c r="B22" s="10"/>
      <c r="C22" s="28"/>
      <c r="D22" s="28"/>
      <c r="E22" s="28"/>
      <c r="F22" s="28"/>
      <c r="G22" s="32"/>
      <c r="H22" s="32"/>
      <c r="I22" s="31"/>
      <c r="J22" s="31"/>
      <c r="K22" s="31"/>
      <c r="L22" s="31"/>
      <c r="M22" s="28"/>
    </row>
    <row r="23" spans="1:15" ht="15.5" thickTop="1" thickBot="1">
      <c r="C23" s="28"/>
      <c r="D23" s="28"/>
      <c r="E23" s="28"/>
      <c r="F23" s="28"/>
      <c r="G23" s="32"/>
      <c r="H23" s="11"/>
      <c r="I23" s="31"/>
      <c r="K23" s="31"/>
      <c r="M23" s="28"/>
    </row>
    <row r="24" spans="1:15" ht="15.5" thickTop="1" thickBot="1">
      <c r="C24" s="28"/>
      <c r="D24" s="28"/>
      <c r="E24" s="28"/>
      <c r="F24" s="28"/>
      <c r="G24" s="32"/>
      <c r="H24" s="11"/>
      <c r="I24" s="31"/>
      <c r="K24" s="31"/>
      <c r="M24" s="28"/>
    </row>
    <row r="25" spans="1:15" ht="15.5" thickTop="1" thickBot="1">
      <c r="C25" s="28"/>
      <c r="D25" s="28"/>
      <c r="E25" s="28"/>
      <c r="F25" s="28"/>
      <c r="G25" s="32"/>
      <c r="H25" s="11"/>
      <c r="I25" s="31"/>
      <c r="K25" s="31"/>
      <c r="M25" s="28"/>
    </row>
    <row r="26" spans="1:15" ht="15" thickTop="1">
      <c r="B26" s="7"/>
    </row>
  </sheetData>
  <sheetProtection algorithmName="SHA-512" hashValue="rdhuPeWertWetOYiUJZFB3BqveAmTG97Pv/i9ByQ2owdBLlMkAM1psZ6g8orE83e4EPUSbMfXH/JzPX5O2IyxA==" saltValue="gDo97HzowvpNenQaAdaExQ==" spinCount="100000" sheet="1" selectLockedCells="1" selectUnlockedCells="1"/>
  <mergeCells count="3">
    <mergeCell ref="A1:I1"/>
    <mergeCell ref="A2:A22"/>
    <mergeCell ref="B2:B6"/>
  </mergeCells>
  <conditionalFormatting sqref="C12:E15">
    <cfRule type="containsText" dxfId="84" priority="7" operator="containsText" text="Generalised">
      <formula>NOT(ISERROR(SEARCH("Generalised",C12)))</formula>
    </cfRule>
    <cfRule type="containsText" dxfId="83" priority="8" operator="containsText" text="Fluent">
      <formula>NOT(ISERROR(SEARCH("Fluent",C12)))</formula>
    </cfRule>
    <cfRule type="containsText" dxfId="82" priority="9" operator="containsText" text="Acquiring">
      <formula>NOT(ISERROR(SEARCH("Acquiring",C12)))</formula>
    </cfRule>
  </conditionalFormatting>
  <conditionalFormatting sqref="D21">
    <cfRule type="containsText" dxfId="81" priority="46" operator="containsText" text="Generalised">
      <formula>NOT(ISERROR(SEARCH("Generalised",D21)))</formula>
    </cfRule>
    <cfRule type="containsText" dxfId="80" priority="47" operator="containsText" text="Fluent">
      <formula>NOT(ISERROR(SEARCH("Fluent",D21)))</formula>
    </cfRule>
    <cfRule type="containsText" dxfId="79" priority="48" operator="containsText" text="Acquiring">
      <formula>NOT(ISERROR(SEARCH("Acquiring",D21)))</formula>
    </cfRule>
  </conditionalFormatting>
  <conditionalFormatting sqref="E7:E10">
    <cfRule type="containsText" dxfId="78" priority="28" operator="containsText" text="Fluent">
      <formula>NOT(ISERROR(SEARCH("Fluent",E7)))</formula>
    </cfRule>
    <cfRule type="containsText" dxfId="77" priority="29" operator="containsText" text="Generalised">
      <formula>NOT(ISERROR(SEARCH("Generalised",E7)))</formula>
    </cfRule>
    <cfRule type="containsText" dxfId="76" priority="30" operator="containsText" text="Acquiring">
      <formula>NOT(ISERROR(SEARCH("Acquiring",E7)))</formula>
    </cfRule>
  </conditionalFormatting>
  <conditionalFormatting sqref="E16:E20 C17:C20 H17:H21">
    <cfRule type="containsText" dxfId="75" priority="1" operator="containsText" text="Acquiring">
      <formula>NOT(ISERROR(SEARCH("Acquiring",C16)))</formula>
    </cfRule>
    <cfRule type="containsText" dxfId="74" priority="2" operator="containsText" text="Generalised">
      <formula>NOT(ISERROR(SEARCH("Generalised",C16)))</formula>
    </cfRule>
    <cfRule type="containsText" dxfId="73" priority="3" operator="containsText" text="Fluent">
      <formula>NOT(ISERROR(SEARCH("Fluent",C16)))</formula>
    </cfRule>
  </conditionalFormatting>
  <conditionalFormatting sqref="G7:H10">
    <cfRule type="containsText" dxfId="72" priority="22" operator="containsText" text="Generalised">
      <formula>NOT(ISERROR(SEARCH("Generalised",G7)))</formula>
    </cfRule>
    <cfRule type="containsText" dxfId="71" priority="23" operator="containsText" text="Fluent">
      <formula>NOT(ISERROR(SEARCH("Fluent",G7)))</formula>
    </cfRule>
    <cfRule type="containsText" dxfId="70" priority="24" operator="containsText" text="Acquiring">
      <formula>NOT(ISERROR(SEARCH("Acquiring",G7)))</formula>
    </cfRule>
  </conditionalFormatting>
  <conditionalFormatting sqref="G12:H15">
    <cfRule type="containsText" dxfId="69" priority="4" operator="containsText" text="Generalised">
      <formula>NOT(ISERROR(SEARCH("Generalised",G12)))</formula>
    </cfRule>
    <cfRule type="containsText" dxfId="68" priority="5" operator="containsText" text="Fluent">
      <formula>NOT(ISERROR(SEARCH("Fluent",G12)))</formula>
    </cfRule>
    <cfRule type="containsText" dxfId="67" priority="6" operator="containsText" text="Acquiring">
      <formula>NOT(ISERROR(SEARCH("Acquiring",G12)))</formula>
    </cfRule>
  </conditionalFormatting>
  <conditionalFormatting sqref="G16:I16">
    <cfRule type="containsText" dxfId="66" priority="31" operator="containsText" text="Generalised">
      <formula>NOT(ISERROR(SEARCH("Generalised",G16)))</formula>
    </cfRule>
    <cfRule type="containsText" dxfId="65" priority="32" operator="containsText" text="Fluent">
      <formula>NOT(ISERROR(SEARCH("Fluent",G16)))</formula>
    </cfRule>
    <cfRule type="containsText" dxfId="64" priority="33" operator="containsText" text="Acquiring">
      <formula>NOT(ISERROR(SEARCH("Acquiring",G16)))</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246E662D69BC45A679DB3E80645212" ma:contentTypeVersion="20" ma:contentTypeDescription="Create a new document." ma:contentTypeScope="" ma:versionID="cd4977febca77af809c6cb0b6f364e3a">
  <xsd:schema xmlns:xsd="http://www.w3.org/2001/XMLSchema" xmlns:xs="http://www.w3.org/2001/XMLSchema" xmlns:p="http://schemas.microsoft.com/office/2006/metadata/properties" xmlns:ns2="feea639f-b974-445c-9abb-df0a545d0a7d" xmlns:ns3="3c9060ba-d823-4cc7-9181-5690a0bdcf7f" targetNamespace="http://schemas.microsoft.com/office/2006/metadata/properties" ma:root="true" ma:fieldsID="8107c76a0a7e8495530601b3bb82a61b" ns2:_="" ns3:_="">
    <xsd:import namespace="feea639f-b974-445c-9abb-df0a545d0a7d"/>
    <xsd:import namespace="3c9060ba-d823-4cc7-9181-5690a0bdcf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Notes" minOccurs="0"/>
                <xsd:element ref="ns2:MediaServiceObjectDetectorVersions" minOccurs="0"/>
                <xsd:element ref="ns2:MediaServiceSearchProperties" minOccurs="0"/>
                <xsd:element ref="ns2:Pers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a639f-b974-445c-9abb-df0a545d0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8110b4-7946-418e-8ab0-d3d0ec8bffd7"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c9060ba-d823-4cc7-9181-5690a0bdcf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c1342b6-7071-42ea-8775-81d634b5b389}" ma:internalName="TaxCatchAll" ma:showField="CatchAllData" ma:web="3c9060ba-d823-4cc7-9181-5690a0bdcf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c9060ba-d823-4cc7-9181-5690a0bdcf7f"/>
    <lcf76f155ced4ddcb4097134ff3c332f xmlns="feea639f-b974-445c-9abb-df0a545d0a7d">
      <Terms xmlns="http://schemas.microsoft.com/office/infopath/2007/PartnerControls"/>
    </lcf76f155ced4ddcb4097134ff3c332f>
    <Notes xmlns="feea639f-b974-445c-9abb-df0a545d0a7d" xsi:nil="true"/>
    <Person xmlns="feea639f-b974-445c-9abb-df0a545d0a7d">
      <UserInfo>
        <DisplayName/>
        <AccountId xsi:nil="true"/>
        <AccountType/>
      </UserInfo>
    </Pers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08955827-aeb1-42de-b749-f604362c41c2" origin="userSelected">
  <element uid="971a7eb4-36b4-4e7d-b804-a07772b8e228" value=""/>
  <element uid="6a4e5c3a-656a-4e9c-bd20-e36013bcf373" value=""/>
</sisl>
</file>

<file path=customXml/itemProps1.xml><?xml version="1.0" encoding="utf-8"?>
<ds:datastoreItem xmlns:ds="http://schemas.openxmlformats.org/officeDocument/2006/customXml" ds:itemID="{03D12B57-3EE6-4325-9067-D0E581713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a639f-b974-445c-9abb-df0a545d0a7d"/>
    <ds:schemaRef ds:uri="3c9060ba-d823-4cc7-9181-5690a0bdc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C81B41-0DF7-4310-8A8B-20B59AF7CAAE}">
  <ds:schemaRefs>
    <ds:schemaRef ds:uri="http://schemas.microsoft.com/office/2006/metadata/properties"/>
    <ds:schemaRef ds:uri="http://schemas.microsoft.com/office/infopath/2007/PartnerControls"/>
    <ds:schemaRef ds:uri="3c9060ba-d823-4cc7-9181-5690a0bdcf7f"/>
    <ds:schemaRef ds:uri="feea639f-b974-445c-9abb-df0a545d0a7d"/>
  </ds:schemaRefs>
</ds:datastoreItem>
</file>

<file path=customXml/itemProps3.xml><?xml version="1.0" encoding="utf-8"?>
<ds:datastoreItem xmlns:ds="http://schemas.openxmlformats.org/officeDocument/2006/customXml" ds:itemID="{B1EAF36F-003B-4269-8E0B-EEDE3DD89D02}">
  <ds:schemaRefs>
    <ds:schemaRef ds:uri="http://schemas.microsoft.com/sharepoint/v3/contenttype/forms"/>
  </ds:schemaRefs>
</ds:datastoreItem>
</file>

<file path=customXml/itemProps4.xml><?xml version="1.0" encoding="utf-8"?>
<ds:datastoreItem xmlns:ds="http://schemas.openxmlformats.org/officeDocument/2006/customXml" ds:itemID="{DDB1003E-5213-4AF1-B998-C4333DA6E64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GUIDANCE</vt:lpstr>
      <vt:lpstr>FOUNDATION MILESTONES</vt:lpstr>
      <vt:lpstr>Foundation INFO SHEET</vt:lpstr>
      <vt:lpstr>NUMERACY (S,P&amp;M AND IH)</vt:lpstr>
      <vt:lpstr>Numeracy (S,P&amp;M &amp; IH)INFO SHEET</vt:lpstr>
      <vt:lpstr>NUMERACY (N,M&amp;M)</vt:lpstr>
      <vt:lpstr>Numeracy INFO SHEET</vt:lpstr>
      <vt:lpstr>WRITING</vt:lpstr>
      <vt:lpstr>Writing INFO  SHEET</vt:lpstr>
      <vt:lpstr>READING</vt:lpstr>
      <vt:lpstr>Reading INFO SHEET</vt:lpstr>
      <vt:lpstr>LISTENING &amp; TALKING</vt:lpstr>
      <vt:lpstr>Listening and Talking INFO SHEE</vt:lpstr>
      <vt:lpstr>NUMERACY (1) INFO SHEET</vt:lpstr>
      <vt:lpstr>NUMERACY (2) INFO SHEET</vt:lpstr>
      <vt:lpstr>'LISTENING &amp; TALKING'!Print_Area</vt:lpstr>
      <vt:lpstr>'NUMERACY (N,M&amp;M)'!Print_Area</vt:lpstr>
      <vt:lpstr>'NUMERACY (S,P&amp;M AND IH)'!Print_Area</vt:lpstr>
      <vt:lpstr>READING!Print_Area</vt:lpstr>
      <vt:lpstr>WRITING!Print_Area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Wam Simonde;Leaders of Early Learning Team</dc:creator>
  <cp:keywords>[OFFICIAL]</cp:keywords>
  <dc:description/>
  <cp:lastModifiedBy>Maggie Banks</cp:lastModifiedBy>
  <cp:revision/>
  <dcterms:created xsi:type="dcterms:W3CDTF">2021-04-27T20:29:41Z</dcterms:created>
  <dcterms:modified xsi:type="dcterms:W3CDTF">2025-08-08T08:25:15Z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0x01010006246E662D69BC45A679DB3E80645212</vt:lpwstr>
  </property>
  <property fmtid="{D5CDD505-2E9C-101B-9397-08002B2CF9AE}" pid="3" name="MediaServiceImageTags">
    <vt:lpwstr/>
  </property>
  <property fmtid="{D5CDD505-2E9C-101B-9397-08002B2CF9AE}" pid="4" name="docIndexRef">
    <vt:lpwstr>418de007-416e-42d2-9d69-54c1fee8b602</vt:lpwstr>
  </property>
  <property fmtid="{D5CDD505-2E9C-101B-9397-08002B2CF9AE}" pid="5" name="bjSaver">
    <vt:lpwstr>cShCYgqGzyrMZhdEqSuv9c8+5vTV8pd9</vt:lpwstr>
  </property>
  <property fmtid="{D5CDD505-2E9C-101B-9397-08002B2CF9AE}" pid="6" name="bjDocumentLabelXML">
    <vt:lpwstr>&lt;?xml version="1.0" encoding="us-ascii"?&gt;&lt;sisl xmlns:xsi="http://www.w3.org/2001/XMLSchema-instance" xmlns:xsd="http://www.w3.org/2001/XMLSchema" sislVersion="0" policy="08955827-aeb1-42de-b749-f604362c41c2" origin="userSelected" xmlns="http://www.boldonj</vt:lpwstr>
  </property>
  <property fmtid="{D5CDD505-2E9C-101B-9397-08002B2CF9AE}" pid="7" name="bjDocumentLabelXML-0">
    <vt:lpwstr>ames.com/2008/01/sie/internal/label"&gt;&lt;element uid="971a7eb4-36b4-4e7d-b804-a07772b8e228" value="" /&gt;&lt;element uid="6a4e5c3a-656a-4e9c-bd20-e36013bcf373" value="" /&gt;&lt;/sisl&gt;</vt:lpwstr>
  </property>
  <property fmtid="{D5CDD505-2E9C-101B-9397-08002B2CF9AE}" pid="8" name="bjDocumentSecurityLabel">
    <vt:lpwstr>OFFICIAL</vt:lpwstr>
  </property>
  <property fmtid="{D5CDD505-2E9C-101B-9397-08002B2CF9AE}" pid="9" name="gcc-meta-protectivemarking">
    <vt:lpwstr>[OFFICIAL]</vt:lpwstr>
  </property>
  <property fmtid="{D5CDD505-2E9C-101B-9397-08002B2CF9AE}" pid="10" name="bjCentreHeaderLabel-first">
    <vt:lpwstr>&amp;"Arial,Regular"&amp;12&amp;B&amp;K000000OFFICIAL</vt:lpwstr>
  </property>
  <property fmtid="{D5CDD505-2E9C-101B-9397-08002B2CF9AE}" pid="11" name="bjCentreFooterLabel-first">
    <vt:lpwstr>&amp;"Arial,Regular"&amp;12&amp;B&amp;K000000OFFICIAL</vt:lpwstr>
  </property>
  <property fmtid="{D5CDD505-2E9C-101B-9397-08002B2CF9AE}" pid="12" name="bjCentreHeaderLabel-even">
    <vt:lpwstr>&amp;"Arial,Regular"&amp;12&amp;B&amp;K000000OFFICIAL</vt:lpwstr>
  </property>
  <property fmtid="{D5CDD505-2E9C-101B-9397-08002B2CF9AE}" pid="13" name="bjCentreFooterLabel-even">
    <vt:lpwstr>&amp;"Arial,Regular"&amp;12&amp;B&amp;K000000OFFICIAL</vt:lpwstr>
  </property>
  <property fmtid="{D5CDD505-2E9C-101B-9397-08002B2CF9AE}" pid="14" name="bjCentreHeaderLabel">
    <vt:lpwstr>&amp;"Arial,Regular"&amp;12&amp;B&amp;K000000OFFICIAL</vt:lpwstr>
  </property>
  <property fmtid="{D5CDD505-2E9C-101B-9397-08002B2CF9AE}" pid="15" name="bjCentreFooterLabel">
    <vt:lpwstr>&amp;"Arial,Regular"&amp;12&amp;B&amp;K000000OFFICIAL</vt:lpwstr>
  </property>
</Properties>
</file>