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ardm\Desktop\"/>
    </mc:Choice>
  </mc:AlternateContent>
  <bookViews>
    <workbookView xWindow="0" yWindow="0" windowWidth="19760" windowHeight="6990" tabRatio="995"/>
  </bookViews>
  <sheets>
    <sheet name="Assessment &amp; Moderation Toolkit" sheetId="1" r:id="rId1"/>
    <sheet name="Stage 1" sheetId="2" r:id="rId2"/>
    <sheet name="Stage 2" sheetId="3" r:id="rId3"/>
    <sheet name="Stage 3" sheetId="4" r:id="rId4"/>
    <sheet name="Stage 4" sheetId="5" r:id="rId5"/>
    <sheet name="Stage 5" sheetId="6" r:id="rId6"/>
    <sheet name="Calculations" sheetId="8" state="hidden" r:id="rId7"/>
  </sheets>
  <definedNames>
    <definedName name="_xlnm.Print_Area" localSheetId="1">'Stage 1'!$A$1:$D$29</definedName>
    <definedName name="_xlnm.Print_Area" localSheetId="2">'Stage 2'!$A$1:$D$25</definedName>
    <definedName name="_xlnm.Print_Area" localSheetId="3">'Stage 3'!$A$1:$D$23</definedName>
    <definedName name="_xlnm.Print_Area" localSheetId="4">'Stage 4'!$A$1:$D$23</definedName>
    <definedName name="_xlnm.Print_Area" localSheetId="5">'Stage 5'!$A$1:$D$21</definedName>
    <definedName name="_xlnm.Print_Titles" localSheetId="1">'Stage 1'!$1:$2</definedName>
    <definedName name="_xlnm.Print_Titles" localSheetId="2">'Stage 2'!$1:$1</definedName>
    <definedName name="_xlnm.Print_Titles" localSheetId="3">'Stage 3'!$1:$1</definedName>
    <definedName name="_xlnm.Print_Titles" localSheetId="4">'Stage 4'!$1:$1</definedName>
    <definedName name="_xlnm.Print_Titles" localSheetId="5">'Stage 5'!$1:$1</definedName>
    <definedName name="Z_C43D11AD_0538_4028_B178_5C85859BE9F8_.wvu.PrintArea" localSheetId="1" hidden="1">'Stage 1'!$A$1:$D$29</definedName>
    <definedName name="Z_C43D11AD_0538_4028_B178_5C85859BE9F8_.wvu.PrintArea" localSheetId="2" hidden="1">'Stage 2'!$A$1:$D$25</definedName>
    <definedName name="Z_C43D11AD_0538_4028_B178_5C85859BE9F8_.wvu.PrintArea" localSheetId="3" hidden="1">'Stage 3'!$A$1:$D$23</definedName>
    <definedName name="Z_C43D11AD_0538_4028_B178_5C85859BE9F8_.wvu.PrintArea" localSheetId="4" hidden="1">'Stage 4'!$A$1:$D$23</definedName>
    <definedName name="Z_C43D11AD_0538_4028_B178_5C85859BE9F8_.wvu.PrintArea" localSheetId="5" hidden="1">'Stage 5'!$A$1:$D$21</definedName>
    <definedName name="Z_C43D11AD_0538_4028_B178_5C85859BE9F8_.wvu.PrintTitles" localSheetId="1" hidden="1">'Stage 1'!$1:$2</definedName>
    <definedName name="Z_C43D11AD_0538_4028_B178_5C85859BE9F8_.wvu.PrintTitles" localSheetId="2" hidden="1">'Stage 2'!$1:$1</definedName>
    <definedName name="Z_C43D11AD_0538_4028_B178_5C85859BE9F8_.wvu.PrintTitles" localSheetId="3" hidden="1">'Stage 3'!$1:$1</definedName>
    <definedName name="Z_C43D11AD_0538_4028_B178_5C85859BE9F8_.wvu.PrintTitles" localSheetId="4" hidden="1">'Stage 4'!$1:$1</definedName>
    <definedName name="Z_C43D11AD_0538_4028_B178_5C85859BE9F8_.wvu.PrintTitles" localSheetId="5" hidden="1">'Stage 5'!$1:$1</definedName>
    <definedName name="Z_C43D11AD_0538_4028_B178_5C85859BE9F8_.wvu.Rows" localSheetId="0" hidden="1">'Assessment &amp; Moderation Toolkit'!$2:$2</definedName>
  </definedNames>
  <calcPr calcId="162913"/>
  <customWorkbookViews>
    <customWorkbookView name="Ward, Maureen - Personal View" guid="{C43D11AD-0538-4028-B178-5C85859BE9F8}" mergeInterval="0" personalView="1" maximized="1" xWindow="-11" yWindow="-1631" windowWidth="2902" windowHeight="1582" tabRatio="995" activeSheetId="2" showComments="commIndAndComment"/>
  </customWorkbookViews>
</workbook>
</file>

<file path=xl/calcChain.xml><?xml version="1.0" encoding="utf-8"?>
<calcChain xmlns="http://schemas.openxmlformats.org/spreadsheetml/2006/main">
  <c r="C20" i="2" l="1"/>
  <c r="D20" i="2"/>
  <c r="D12" i="6" l="1"/>
  <c r="C12" i="6"/>
  <c r="B12" i="6"/>
  <c r="D14" i="5"/>
  <c r="C14" i="5"/>
  <c r="B14" i="5"/>
  <c r="D14" i="4"/>
  <c r="C14" i="4"/>
  <c r="B14" i="4"/>
  <c r="D16" i="3"/>
  <c r="C16" i="3"/>
  <c r="B16" i="3"/>
  <c r="B20" i="2"/>
  <c r="E20" i="2" s="1"/>
  <c r="E12" i="6" l="1"/>
  <c r="R1" i="6" s="1"/>
  <c r="J3" i="6" s="1"/>
  <c r="C23" i="1" s="1"/>
  <c r="E14" i="5"/>
  <c r="R1" i="5" s="1"/>
  <c r="J3" i="5" s="1"/>
  <c r="C22" i="1" s="1"/>
  <c r="E14" i="4"/>
  <c r="R1" i="4" s="1"/>
  <c r="M3" i="4" s="1"/>
  <c r="C21" i="1" s="1"/>
  <c r="E16" i="3"/>
  <c r="R1" i="3" s="1"/>
  <c r="K3" i="3" s="1"/>
  <c r="C20" i="1" s="1"/>
  <c r="R1" i="2"/>
  <c r="J5" i="2" s="1"/>
  <c r="C19" i="1" s="1"/>
  <c r="A21" i="2" l="1"/>
  <c r="A15" i="5" l="1"/>
  <c r="A15" i="4"/>
  <c r="A17" i="3"/>
  <c r="C29" i="8" l="1"/>
  <c r="C28" i="8"/>
  <c r="D28" i="8" s="1"/>
  <c r="C6" i="8"/>
  <c r="D6" i="8" s="1"/>
  <c r="C5" i="8"/>
  <c r="D5" i="8" s="1"/>
  <c r="C4" i="8"/>
  <c r="D4" i="8" s="1"/>
  <c r="C3" i="8"/>
  <c r="D3" i="8" s="1"/>
  <c r="C8" i="8"/>
  <c r="D8" i="8" s="1"/>
  <c r="A2" i="8"/>
  <c r="E3" i="8" l="1"/>
  <c r="C19" i="8"/>
  <c r="C20" i="8"/>
  <c r="D20" i="8" s="1"/>
  <c r="C21" i="8"/>
  <c r="D21" i="8" s="1"/>
  <c r="C22" i="8"/>
  <c r="D22" i="8" s="1"/>
  <c r="C23" i="8"/>
  <c r="D23" i="8" s="1"/>
  <c r="C24" i="8"/>
  <c r="D24" i="8" s="1"/>
  <c r="C25" i="8"/>
  <c r="D25" i="8" s="1"/>
  <c r="C26" i="8"/>
  <c r="D26" i="8" s="1"/>
  <c r="C27" i="8"/>
  <c r="D27" i="8" s="1"/>
  <c r="D29" i="8"/>
  <c r="C17" i="8"/>
  <c r="D17" i="8" s="1"/>
  <c r="C16" i="8"/>
  <c r="D16" i="8" s="1"/>
  <c r="C15" i="8"/>
  <c r="D15" i="8" s="1"/>
  <c r="C14" i="8"/>
  <c r="D14" i="8" s="1"/>
  <c r="C13" i="8"/>
  <c r="D13" i="8" s="1"/>
  <c r="C12" i="8"/>
  <c r="D12" i="8" s="1"/>
  <c r="C11" i="8"/>
  <c r="D11" i="8" s="1"/>
  <c r="C10" i="8"/>
  <c r="D10" i="8" s="1"/>
  <c r="C9" i="8"/>
  <c r="D9" i="8" s="1"/>
  <c r="C31" i="8"/>
  <c r="D31" i="8" s="1"/>
  <c r="C32" i="8"/>
  <c r="D32" i="8" s="1"/>
  <c r="C33" i="8"/>
  <c r="D33" i="8" s="1"/>
  <c r="C34" i="8"/>
  <c r="D34" i="8" s="1"/>
  <c r="C35" i="8"/>
  <c r="D35" i="8" s="1"/>
  <c r="C36" i="8"/>
  <c r="D36" i="8" s="1"/>
  <c r="C37" i="8"/>
  <c r="D37" i="8" s="1"/>
  <c r="A30" i="8"/>
  <c r="A18" i="8"/>
  <c r="A7" i="8"/>
  <c r="E35" i="8" l="1"/>
  <c r="E31" i="8"/>
  <c r="C38" i="8"/>
  <c r="D19" i="8"/>
  <c r="E8" i="8"/>
  <c r="E19" i="8" l="1"/>
  <c r="D38" i="8"/>
  <c r="E38" i="8" s="1"/>
</calcChain>
</file>

<file path=xl/sharedStrings.xml><?xml version="1.0" encoding="utf-8"?>
<sst xmlns="http://schemas.openxmlformats.org/spreadsheetml/2006/main" count="209" uniqueCount="145">
  <si>
    <t xml:space="preserve">Date Completed </t>
  </si>
  <si>
    <t>Not in place</t>
  </si>
  <si>
    <t>Developing</t>
  </si>
  <si>
    <t>Established</t>
  </si>
  <si>
    <t xml:space="preserve">Links to resources </t>
  </si>
  <si>
    <t>Action: Note here any next steps for your establishment</t>
  </si>
  <si>
    <t>GREEN</t>
  </si>
  <si>
    <t>AMBER</t>
  </si>
  <si>
    <t>RED</t>
  </si>
  <si>
    <t>Question Weighting</t>
  </si>
  <si>
    <t>Cell Score</t>
  </si>
  <si>
    <t>Question Total</t>
  </si>
  <si>
    <t>Overall Question %</t>
  </si>
  <si>
    <t>Question Score</t>
  </si>
  <si>
    <t>Totals</t>
  </si>
  <si>
    <t>Assessment and Moderation Toolkit - Stage 1</t>
  </si>
  <si>
    <t>Assessment and Moderation Toolkit - Stage 2</t>
  </si>
  <si>
    <t>Challenge Questions</t>
  </si>
  <si>
    <t>Most</t>
  </si>
  <si>
    <t>Dylan William on Formative Assessment</t>
  </si>
  <si>
    <t>Education Scotland Thematic Inspection on Assessment</t>
  </si>
  <si>
    <t>How do you evidence that the learning, teaching and assessment cycle is used to plan and review learning, teaching and assessment?</t>
  </si>
  <si>
    <t>West Partnership Learning, Teaching and Assessment Pathway</t>
  </si>
  <si>
    <t>3. Framework for assessment</t>
  </si>
  <si>
    <t>Assessment and Moderation Toolkit - Stage 3</t>
  </si>
  <si>
    <t>Assessment and Moderation Toolkit - Stage 4</t>
  </si>
  <si>
    <t>Assessment and Moderation Toolkit - Stage 5</t>
  </si>
  <si>
    <t xml:space="preserve">Dylan William - The Classroom Experiment </t>
  </si>
  <si>
    <t>4 b) There are robust arrangements for moderation across stages and within curricular areas</t>
  </si>
  <si>
    <t>4 c) There are robust arrangements for moderation across the curriculum</t>
  </si>
  <si>
    <t>4. Moderation within establishments</t>
  </si>
  <si>
    <t>The West Partnership Assessment and Moderation Self-Evaluation Toolkit</t>
  </si>
  <si>
    <t>Created in partnership with South Lanarkshire Council</t>
  </si>
  <si>
    <t>Updated guidance on assessment within the broad general education</t>
  </si>
  <si>
    <t xml:space="preserve">Dylan Wiliam - Self and peer assessment | Practice exemplars | National Improvement Hub (education.gov.scot) </t>
  </si>
  <si>
    <t>The Teaching Delusion - The Teaching-Learning Gap (Bruce Robertson)</t>
  </si>
  <si>
    <t>WP Moderation Guidance and Paperwork</t>
  </si>
  <si>
    <t>Sketch note - Townhill Primary - Moderation</t>
  </si>
  <si>
    <t>Please place an 'X' in  the appropriate response box by each statement. This will automatically traffic light the assessment for stage three.</t>
  </si>
  <si>
    <t>Please place an 'X' in  the appropriate response box by each statement. This will automatically traffic light the assessment for stage four.</t>
  </si>
  <si>
    <t>Key</t>
  </si>
  <si>
    <t>Majority</t>
  </si>
  <si>
    <t>50-74%</t>
  </si>
  <si>
    <t>Less than half</t>
  </si>
  <si>
    <t>1 a) Practitioners are given the opportunity to audit the Learning, Teaching and Assessment Cycle annually. This will be completed by HT, DHTs and all practitioners separately and anonymously. (Each practitioner will red/amber/green each aspect of the cycle in relation to their own practice. SLT will red/amber/green where they believe the school is)</t>
  </si>
  <si>
    <t>1 b) Practitioners and SLT identify individual and collective CLPL opportunities to target findings from the audit</t>
  </si>
  <si>
    <t>Action: Note here any next steps and timeline for your establishment</t>
  </si>
  <si>
    <t>2 b) Practitioners use a variety of assessment approaches to allow learners to demonstrate their knowledge and understanding (for example ongoing, high quality, periodic, standardised) in different contexts across the curriculum</t>
  </si>
  <si>
    <t>3 c) At key points, our assessments provide reliable evidence which we use to report on the progress of all children and young people and plan next steps in learning</t>
  </si>
  <si>
    <t>5 b) There are robust arrangements for moderation across other establishments. For example at points of transition, across clusters/LC, within the RIC, as part of the national QAMSO programme</t>
  </si>
  <si>
    <t xml:space="preserve">5 a) Practitioners within our establishment/department have shared expectations for standards to be achieved which have been moderated across other establishments </t>
  </si>
  <si>
    <t>0-49%</t>
  </si>
  <si>
    <t>75%+</t>
  </si>
  <si>
    <t>Less then half</t>
  </si>
  <si>
    <t>The Learning, Teaching and Assessment Cycle</t>
  </si>
  <si>
    <t>Student voice to improve schools: Perspectives from students, teachers and leaders in ‘perfect’ conditions - Mari-Ana Jones, Sara Bubb, 2021 (sagepub.com)</t>
  </si>
  <si>
    <t>Using Student Voice to Challenge Understandings of Educational Research, Policy and Practice | SpringerLink</t>
  </si>
  <si>
    <t>Assessment guidance paper (glowscotland.org.uk)</t>
  </si>
  <si>
    <t xml:space="preserve">Whole school/department/faculty activity - Please place an 'X' in  the appropriate response box by each statement. This will automatically traffic light the assessment for stage one. </t>
  </si>
  <si>
    <t>Whole school/department/faculty activity - Please place an 'X' in  the appropriate response box by each statement. This will automatically traffic light the assessment for stage two.</t>
  </si>
  <si>
    <t xml:space="preserve">Assessment is integral to our planning of learning and teaching. Most practitioners use a variety of assessment approaches to allow learners to demonstrate their knowledge and understanding, skills, attributes and capabilities in different contexts across the curriculum. </t>
  </si>
  <si>
    <t xml:space="preserve">Assessment is becoming a key part of the planning of learning and teaching. The majority of practitioners are beginning to use/are using a variety of assessment approaches to allow learners to demonstrate their knowledge and understanding, skills, attributes and capabilities in different contexts across the curriculum. </t>
  </si>
  <si>
    <t>How teachers use student data to improve instruction</t>
  </si>
  <si>
    <t>Assessment Framework samples</t>
  </si>
  <si>
    <t>North Berwick High School - sketchnote (education.gov.scot)</t>
  </si>
  <si>
    <t>West Partnership Guide to Ongoing Assessment</t>
  </si>
  <si>
    <t>West Partnership Guide to High Quality Assessment</t>
  </si>
  <si>
    <t>West Partnership Guide to Periodic Assessment</t>
  </si>
  <si>
    <t>West Partnership Guide to Standardised Assessment</t>
  </si>
  <si>
    <t>Supporting learner progression assessment guidance - Hwb (gov.wales)</t>
  </si>
  <si>
    <t>Involve Students - Assessment methods (weebly.com)</t>
  </si>
  <si>
    <t>THINKING PATHWAYS - Guides to MTV Strategies</t>
  </si>
  <si>
    <t>Visible Thinking | Project Zero (harvard.edu)</t>
  </si>
  <si>
    <t>3 b) Our assessment evidence is valid and reliable.</t>
  </si>
  <si>
    <t>Classroom practice: Why teachers should assess less | Tes</t>
  </si>
  <si>
    <t>Getting started with Assessment for Learning (cambridge-community.org.uk)</t>
  </si>
  <si>
    <t>Metacognition and Self-regulated Learning | EEF (educationendowmentfoundation.org.uk)</t>
  </si>
  <si>
    <t>Effective School Improvement Planning 2022 | Self-evaluation | National Improvement Hub (education.gov.scot)</t>
  </si>
  <si>
    <t>Digital approach to moderation in the broad general education | Learning resources | National Improvement Hub</t>
  </si>
  <si>
    <t>Action Research Project - Pupil Voice (Wales)</t>
  </si>
  <si>
    <t>Events &amp; Communication – The West Partnership</t>
  </si>
  <si>
    <t>Collaborate Action Research - Skills development through outdoor learning</t>
  </si>
  <si>
    <t>Collaborative Action Research - Increasing attainment through writing</t>
  </si>
  <si>
    <t>The Learning, Teaching &amp; Assessment Cycle – The West Partnership</t>
  </si>
  <si>
    <t>townhill_blog.pdf (education.gov.scot)</t>
  </si>
  <si>
    <t>2. Evaluating Establishment/Department/Faculty approaches to assessment</t>
  </si>
  <si>
    <t>Score</t>
  </si>
  <si>
    <t>SCORE</t>
  </si>
  <si>
    <t>Stages</t>
  </si>
  <si>
    <t>EEF Feedback Recommendations</t>
  </si>
  <si>
    <r>
      <t xml:space="preserve">* This is a tool to help establishments identify where there is good practice in relation to assessment and moderation.
* Every stage should be evaluated by a  trained QAMSO or Senior Leader for Primary schools or Middle Leader for Secondary schools in partnership with practitioners. 
* Please make use of the resources and challenge questions for each stage as well as evidencing progress and recording next steps at the bottom of each stage. 
* At each stage you should evaluate the statements using the key below.
</t>
    </r>
    <r>
      <rPr>
        <b/>
        <sz val="14"/>
        <rFont val="Calibri"/>
        <family val="2"/>
        <scheme val="minor"/>
      </rPr>
      <t>The intended outcome for this toolkit is to have highly skilled and confident practitioners who can deliver high-quality learning experiences that are motivating and meaningful for all children and young people in order to maximise their successes and achievements. (HGIOS 2.3)</t>
    </r>
  </si>
  <si>
    <t>QAMSO/Senior Leader/Department Head</t>
  </si>
  <si>
    <t>What opportunities have been provided to allow for the standards and expectations to be moderated across establishments? What impact has this had on the practice of practitioners?</t>
  </si>
  <si>
    <t>Name of Establishment</t>
  </si>
  <si>
    <t>1. Engaging with the Learning, Teaching and Assessment Cycle (RAG)</t>
  </si>
  <si>
    <t>1. Engaging with the Learning, Teaching and Assessment Cycle</t>
  </si>
  <si>
    <r>
      <rPr>
        <b/>
        <u/>
        <sz val="11"/>
        <rFont val="Calibri"/>
        <family val="2"/>
        <scheme val="minor"/>
      </rPr>
      <t>Most</t>
    </r>
    <r>
      <rPr>
        <b/>
        <sz val="11"/>
        <rFont val="Calibri"/>
        <family val="2"/>
        <scheme val="minor"/>
      </rPr>
      <t xml:space="preserve"> members of your establishment have a shared understanding of the Learning, Teaching and Assessment Cycle.</t>
    </r>
  </si>
  <si>
    <r>
      <rPr>
        <b/>
        <u/>
        <sz val="11"/>
        <rFont val="Calibri"/>
        <family val="2"/>
        <scheme val="minor"/>
      </rPr>
      <t>The majorit</t>
    </r>
    <r>
      <rPr>
        <b/>
        <sz val="11"/>
        <rFont val="Calibri"/>
        <family val="2"/>
        <scheme val="minor"/>
      </rPr>
      <t xml:space="preserve">y of members of your establishment have a shared understanding of the Learning, Teaching and Assessment Cycle. </t>
    </r>
  </si>
  <si>
    <r>
      <rPr>
        <b/>
        <u/>
        <sz val="11"/>
        <rFont val="Calibri"/>
        <family val="2"/>
        <scheme val="minor"/>
      </rPr>
      <t xml:space="preserve">Less than half </t>
    </r>
    <r>
      <rPr>
        <b/>
        <sz val="11"/>
        <rFont val="Calibri"/>
        <family val="2"/>
        <scheme val="minor"/>
      </rPr>
      <t>of members of your establishment have a shared understanding the Learning, Teaching and Assessment Cycle.</t>
    </r>
  </si>
  <si>
    <t>1 d) Practitioners use the Learning, Teaching and Assessment Cycle when planning and reviewing their learning, teaching and assessment (with others)</t>
  </si>
  <si>
    <t>1 c) Practitioners use the Learning, Teaching and Assessment Cycle when planning and reviewing their learning, teaching and assessment (individually)</t>
  </si>
  <si>
    <t>1 e) The Learning, Teaching and Asessment Cycle is embedded in school frameworks eg tracking conversations, observations etc</t>
  </si>
  <si>
    <t>How do you evidence that the Learning, Teaching and Assessment Cycle is used to plan and review learning, teaching and assessment collectively? 
In what ways are learners involved in the assessment process?</t>
  </si>
  <si>
    <t>In what ways does the Learning, Teaching and Assessment Cycle support school improvement processes? 
How do you know?</t>
  </si>
  <si>
    <t>Evidence: Please detail any evidence for the statements in Stage 1</t>
  </si>
  <si>
    <t>Education Scotland - Moderation</t>
  </si>
  <si>
    <t>2. Evaluating Establishment/Department/Faculty Approaches to Assessment</t>
  </si>
  <si>
    <t xml:space="preserve">2. Evaluating Establishment/Department/Faculty Approaches to Assessment
</t>
  </si>
  <si>
    <t>2 a) Practitioners use the Learning, Teaching and Assessment cycle when planning and reviewing their learning, teaching and assessment (individually and with others)</t>
  </si>
  <si>
    <t>2 c) Practitioners use a variety of assessment approaches to allow learners to demonstrate their skills (for example ongoing, high quality, periodic, standardised) in different contexts across the curriculum</t>
  </si>
  <si>
    <t>2 d) Practitioners use a variety of assessment approaches to allow learners to demonstrate their attributes and capabilities (for example ongoing, high quality, periodic, standardised) in different contexts across the curriculum</t>
  </si>
  <si>
    <t xml:space="preserve">How do you evidence that the Learning, Teaching and Assessment cycle is used to plan and review learning, teaching and assessment collectively?
In what ways are learners involved in the assessment process?
</t>
  </si>
  <si>
    <t xml:space="preserve">2. Evaluation Establishment/Department/Faculty Approaches to Assessment
</t>
  </si>
  <si>
    <t>Evidence: Please detail any evidence for the statements in Stage 2</t>
  </si>
  <si>
    <t>3. Framework for Assessment</t>
  </si>
  <si>
    <t>Evidence: Please detail any evidence for the statements in Stage 3</t>
  </si>
  <si>
    <t>4. Moderation within Establishments</t>
  </si>
  <si>
    <t>Evidence: Please detail any evidence for the statements in Stage 4</t>
  </si>
  <si>
    <t>Evidence: Please detail any evidence for the statements in Stage 5</t>
  </si>
  <si>
    <t>5. Moderation across establishments</t>
  </si>
  <si>
    <t>5. Moderation across Establishments</t>
  </si>
  <si>
    <t xml:space="preserve">Assessment is not yet fully integrated into our planning of learning and teaching. Less than half of practitioners are using a variety of assessment approaches to allow learners to demonstrate their knowledge and understanding, skills, attributes and capabilities in different contexts across the curriculum. </t>
  </si>
  <si>
    <t xml:space="preserve">Our Assessment Framework makes clear check points for assessments. Our assessment evidence is valid and reliable. At key milestones, our assessments provide reliable evidence which we use to report on the progress of all children and young people and plan next steps in learning. </t>
  </si>
  <si>
    <t xml:space="preserve">We are beginning to develop or are using our Assessment Framework which makes clear check points for assessments. The majority of assessment evidence is valid and reliable. At key milestones, our assessments provide evidence which we use to report on the progress of all children and young people and plan next steps in learning. </t>
  </si>
  <si>
    <t xml:space="preserve">3 a) Our Assessment Framework makes clear check points for a range of assessments. </t>
  </si>
  <si>
    <t xml:space="preserve"> To what extent does our assessment framework showcase the type of assessment being used? To what extent are teachers involved in analysing assessment data as part of planning?</t>
  </si>
  <si>
    <t xml:space="preserve">We are are developing an Assessment Framework which makes clear check points for assessments. We are beginning to ensure that our assessment evidence is valid and reliable. At key milestones, we are developing our assessments in order to provide reliable evidence which we will use to report on the progress of all children and young people and plan next steps in learning. </t>
  </si>
  <si>
    <t>We have robust arrangements to allow for regular moderation across other establishments.</t>
  </si>
  <si>
    <t>To what extent do individual and collective audits match? 
How does this allow you to identify individual and collective CLPL opportunities?</t>
  </si>
  <si>
    <t xml:space="preserve">To what extent are practitioners confident with each element of the Learning, Teaching and Assessment cycle?  What CLPL is planned, at individual and school level for this session?
</t>
  </si>
  <si>
    <t>To what extent are practitioners using a range of assessments i.e ongoing, periodic, high quality, standardised assessments? 
What ways are learners involved in the assessment process?</t>
  </si>
  <si>
    <t>What is the purpose of assessment? 
What process is in place to ensure content of assessments has been moderated against relevant benchmarks?</t>
  </si>
  <si>
    <t>To what extent are teachers involved in analysing assessment data as part of planning? 
How consistently are assessments being using it to inform next steps in learning and teaching for individuals/cohorts? 
How do tracking conversations support use of assessment evidence? 
To what extent is key information from here used to inform school/department improvement planning?</t>
  </si>
  <si>
    <t>To what extent all practitioners have a CLPL plan related to their individual audit using the Learning, Teaching and Asessment cycle? 
To what extent do practitioners plan together using standards/benchmarks? 
To what extent is evidence gathered effectively and moderated with others across the curriculum and across the year? 
How is the evidence gathered discussed during tracking conversations?</t>
  </si>
  <si>
    <t>Through planned moderation activity how are practitioners developing confidence in their practice and their ability to track learner progress? 
How is progress over time also being moderated? Eg P1, P4, P7, S1, S3?</t>
  </si>
  <si>
    <t>How regularly are there opportunities for colleagues to moderate across the curriculum and/or levels, eg colleagues moderating outwith literacy and numeracy, and in Secondary schools moderation taking place across subject/curricular areas, eg English teachers moderating in Social Subjects, Maths teachers moderating in Science?</t>
  </si>
  <si>
    <t xml:space="preserve">How often is moderation taking place across establishments, for example with the use of a termly or annual programme? 
As a result of moderation activity, how confident are practitioners with each element of the Learning, Teaching and Assessment cycle? How do we know?
</t>
  </si>
  <si>
    <t xml:space="preserve">Across establishment we have arrangements in place for moderation </t>
  </si>
  <si>
    <t>We do not consistently moderate effectively across establishments</t>
  </si>
  <si>
    <t>Moderation across Establishments</t>
  </si>
  <si>
    <t>Across our department/faculty/establishment we have shared expectations for standards to be achieved, and have robust arrangements for moderation across 
stages and across the curriculum.</t>
  </si>
  <si>
    <t>Across our department/faculty/establishment we are often sharing expectations for standards to be achieved, and have arrangements in place for moderation</t>
  </si>
  <si>
    <t>Across our department/faculty/establishment we are beginning to share expectations for standards to be achieved, but do not yet consistently moderate effectively across stages or across the curriculum</t>
  </si>
  <si>
    <t xml:space="preserve">4 a) Practitioners within our department/faculty/estabishment have shared expectations for standards to be achieved. </t>
  </si>
  <si>
    <t>1. Engaging with the Learning, Teaching and Assessment cycle (RAG)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</si>
</sst>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9" x14ac:knownFonts="1">
    <font>
      <sz val="10"/>
      <name val="Arial"/>
    </font>
    <font>
      <b/>
      <sz val="10"/>
      <name val="Arial"/>
      <family val="2"/>
    </font>
    <font>
      <sz val="10"/>
      <name val="Arial"/>
      <family val="2"/>
    </font>
    <font>
      <b/>
      <sz val="9"/>
      <name val="Arial"/>
      <family val="2"/>
    </font>
    <font>
      <sz val="12"/>
      <name val="Arial"/>
      <family val="2"/>
    </font>
    <font>
      <b/>
      <sz val="16"/>
      <name val="Calibri"/>
      <family val="2"/>
      <scheme val="minor"/>
    </font>
    <font>
      <b/>
      <sz val="12"/>
      <name val="Calibri"/>
      <family val="2"/>
      <scheme val="minor"/>
    </font>
    <font>
      <sz val="10"/>
      <name val="Calibri"/>
      <family val="2"/>
      <scheme val="minor"/>
    </font>
    <font>
      <b/>
      <sz val="10"/>
      <name val="Calibri"/>
      <family val="2"/>
      <scheme val="minor"/>
    </font>
    <font>
      <b/>
      <sz val="18"/>
      <name val="Calibri"/>
      <family val="2"/>
      <scheme val="minor"/>
    </font>
    <font>
      <b/>
      <sz val="9"/>
      <name val="Calibri"/>
      <family val="2"/>
      <scheme val="minor"/>
    </font>
    <font>
      <sz val="12"/>
      <name val="Calibri"/>
      <family val="2"/>
      <scheme val="minor"/>
    </font>
    <font>
      <b/>
      <sz val="20"/>
      <color indexed="10"/>
      <name val="Calibri"/>
      <family val="2"/>
      <scheme val="minor"/>
    </font>
    <font>
      <b/>
      <sz val="20"/>
      <color indexed="51"/>
      <name val="Calibri"/>
      <family val="2"/>
      <scheme val="minor"/>
    </font>
    <font>
      <b/>
      <sz val="20"/>
      <color indexed="11"/>
      <name val="Calibri"/>
      <family val="2"/>
      <scheme val="minor"/>
    </font>
    <font>
      <b/>
      <sz val="14"/>
      <name val="Calibri"/>
      <family val="2"/>
      <scheme val="minor"/>
    </font>
    <font>
      <u/>
      <sz val="10"/>
      <color theme="10"/>
      <name val="Arial"/>
      <family val="2"/>
    </font>
    <font>
      <b/>
      <sz val="10"/>
      <name val="Arial"/>
      <family val="2"/>
    </font>
    <font>
      <b/>
      <sz val="14"/>
      <color theme="0"/>
      <name val="Calibri"/>
      <family val="2"/>
      <scheme val="minor"/>
    </font>
    <font>
      <b/>
      <sz val="20"/>
      <color rgb="FF00FF00"/>
      <name val="Calibri"/>
      <family val="2"/>
      <scheme val="minor"/>
    </font>
    <font>
      <u/>
      <sz val="8"/>
      <color theme="10"/>
      <name val="Calibri"/>
      <family val="2"/>
      <scheme val="minor"/>
    </font>
    <font>
      <u/>
      <sz val="10"/>
      <color theme="10"/>
      <name val="Calibri"/>
      <family val="2"/>
      <scheme val="minor"/>
    </font>
    <font>
      <b/>
      <sz val="11"/>
      <name val="Calibri"/>
      <family val="2"/>
      <scheme val="minor"/>
    </font>
    <font>
      <b/>
      <u/>
      <sz val="11"/>
      <name val="Calibri"/>
      <family val="2"/>
      <scheme val="minor"/>
    </font>
    <font>
      <u/>
      <sz val="9"/>
      <color theme="10"/>
      <name val="Calibri"/>
      <family val="2"/>
      <scheme val="minor"/>
    </font>
    <font>
      <sz val="20"/>
      <name val="Calibri"/>
      <family val="2"/>
      <scheme val="minor"/>
    </font>
    <font>
      <sz val="10"/>
      <color theme="0"/>
      <name val="Calibri"/>
      <family val="2"/>
      <scheme val="minor"/>
    </font>
    <font>
      <b/>
      <sz val="20"/>
      <color rgb="FFFF0000"/>
      <name val="Calibri"/>
      <family val="2"/>
      <scheme val="minor"/>
    </font>
    <font>
      <b/>
      <sz val="20"/>
      <name val="Calibri"/>
      <family val="2"/>
      <scheme val="minor"/>
    </font>
  </fonts>
  <fills count="25">
    <fill>
      <patternFill patternType="none"/>
    </fill>
    <fill>
      <patternFill patternType="gray125"/>
    </fill>
    <fill>
      <patternFill patternType="solid">
        <fgColor indexed="26"/>
        <bgColor indexed="64"/>
      </patternFill>
    </fill>
    <fill>
      <patternFill patternType="solid">
        <fgColor indexed="44"/>
        <bgColor indexed="64"/>
      </patternFill>
    </fill>
    <fill>
      <patternFill patternType="solid">
        <fgColor indexed="10"/>
        <bgColor indexed="64"/>
      </patternFill>
    </fill>
    <fill>
      <patternFill patternType="solid">
        <fgColor indexed="11"/>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00B0F0"/>
        <bgColor indexed="64"/>
      </patternFill>
    </fill>
    <fill>
      <patternFill patternType="solid">
        <fgColor rgb="FFC77EF7"/>
        <bgColor indexed="64"/>
      </patternFill>
    </fill>
    <fill>
      <patternFill patternType="solid">
        <fgColor rgb="FFEAD7F7"/>
        <bgColor indexed="64"/>
      </patternFill>
    </fill>
    <fill>
      <patternFill patternType="solid">
        <fgColor rgb="FF1C8985"/>
        <bgColor indexed="64"/>
      </patternFill>
    </fill>
    <fill>
      <patternFill patternType="solid">
        <fgColor rgb="FFC8AEC5"/>
        <bgColor indexed="64"/>
      </patternFill>
    </fill>
    <fill>
      <patternFill patternType="solid">
        <fgColor rgb="FFB7C0CD"/>
        <bgColor indexed="64"/>
      </patternFill>
    </fill>
    <fill>
      <patternFill patternType="solid">
        <fgColor rgb="FFE51BC8"/>
        <bgColor indexed="64"/>
      </patternFill>
    </fill>
    <fill>
      <patternFill patternType="solid">
        <fgColor theme="5" tint="0.39997558519241921"/>
        <bgColor indexed="64"/>
      </patternFill>
    </fill>
    <fill>
      <patternFill patternType="solid">
        <fgColor theme="3"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rgb="FF268989"/>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style="thin">
        <color theme="0"/>
      </left>
      <right/>
      <top/>
      <bottom/>
      <diagonal/>
    </border>
    <border>
      <left style="medium">
        <color indexed="64"/>
      </left>
      <right/>
      <top style="thin">
        <color indexed="64"/>
      </top>
      <bottom/>
      <diagonal/>
    </border>
    <border>
      <left style="thin">
        <color theme="0"/>
      </left>
      <right/>
      <top style="medium">
        <color indexed="64"/>
      </top>
      <bottom/>
      <diagonal/>
    </border>
  </borders>
  <cellStyleXfs count="2">
    <xf numFmtId="0" fontId="0" fillId="0" borderId="0">
      <alignment vertical="top"/>
    </xf>
    <xf numFmtId="0" fontId="16" fillId="0" borderId="0" applyNumberFormat="0" applyFill="0" applyBorder="0" applyAlignment="0" applyProtection="0">
      <alignment vertical="top"/>
    </xf>
  </cellStyleXfs>
  <cellXfs count="360">
    <xf numFmtId="0" fontId="0" fillId="0" borderId="0" xfId="0" applyAlignment="1"/>
    <xf numFmtId="0" fontId="0" fillId="0" borderId="0" xfId="0" applyAlignment="1">
      <alignment wrapText="1"/>
    </xf>
    <xf numFmtId="0" fontId="0" fillId="0" borderId="1" xfId="0" applyBorder="1" applyAlignment="1"/>
    <xf numFmtId="0" fontId="0" fillId="0" borderId="0" xfId="0" applyAlignment="1">
      <alignment horizontal="center"/>
    </xf>
    <xf numFmtId="0" fontId="0" fillId="0" borderId="2" xfId="0" applyBorder="1" applyAlignment="1"/>
    <xf numFmtId="2" fontId="0" fillId="0" borderId="0" xfId="0" applyNumberFormat="1" applyAlignment="1"/>
    <xf numFmtId="2" fontId="0" fillId="0" borderId="3" xfId="0" applyNumberFormat="1" applyBorder="1" applyAlignment="1"/>
    <xf numFmtId="0" fontId="0" fillId="0" borderId="4" xfId="0" applyBorder="1" applyAlignment="1"/>
    <xf numFmtId="0" fontId="0" fillId="0" borderId="5" xfId="0" applyBorder="1" applyAlignment="1"/>
    <xf numFmtId="0" fontId="0" fillId="0" borderId="6" xfId="0" applyBorder="1" applyAlignment="1"/>
    <xf numFmtId="2" fontId="0" fillId="0" borderId="0" xfId="0" applyNumberFormat="1" applyAlignment="1">
      <alignment horizontal="center" vertical="center"/>
    </xf>
    <xf numFmtId="0" fontId="0" fillId="0" borderId="2" xfId="0" applyBorder="1" applyAlignment="1">
      <alignment horizontal="center"/>
    </xf>
    <xf numFmtId="0" fontId="0" fillId="0" borderId="7" xfId="0" applyBorder="1" applyAlignment="1"/>
    <xf numFmtId="2" fontId="0" fillId="0" borderId="8" xfId="0" applyNumberFormat="1" applyBorder="1" applyAlignment="1"/>
    <xf numFmtId="2" fontId="0" fillId="0" borderId="9" xfId="0" applyNumberFormat="1" applyBorder="1" applyAlignment="1">
      <alignment horizontal="center" wrapText="1"/>
    </xf>
    <xf numFmtId="0" fontId="0" fillId="0" borderId="10" xfId="0" applyBorder="1" applyAlignment="1">
      <alignment horizontal="center" wrapText="1"/>
    </xf>
    <xf numFmtId="0" fontId="0" fillId="0" borderId="7" xfId="0" applyBorder="1" applyAlignment="1">
      <alignment horizontal="center" wrapText="1"/>
    </xf>
    <xf numFmtId="2" fontId="0" fillId="0" borderId="8" xfId="0" applyNumberFormat="1" applyBorder="1" applyAlignment="1">
      <alignment horizontal="center" wrapText="1"/>
    </xf>
    <xf numFmtId="0" fontId="0" fillId="2" borderId="1"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2" borderId="13" xfId="0" applyFill="1" applyBorder="1" applyAlignment="1" applyProtection="1">
      <alignment horizontal="center"/>
      <protection locked="0"/>
    </xf>
    <xf numFmtId="0" fontId="3" fillId="3" borderId="15" xfId="0" applyFont="1" applyFill="1" applyBorder="1" applyAlignment="1">
      <alignment vertical="center" wrapText="1"/>
    </xf>
    <xf numFmtId="0" fontId="0" fillId="0" borderId="16" xfId="0" applyBorder="1" applyAlignment="1"/>
    <xf numFmtId="0" fontId="0" fillId="2" borderId="17" xfId="0" applyFill="1" applyBorder="1" applyAlignment="1" applyProtection="1">
      <alignment horizontal="center"/>
      <protection locked="0"/>
    </xf>
    <xf numFmtId="0" fontId="0" fillId="0" borderId="18"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0" fillId="0" borderId="18" xfId="0" applyBorder="1" applyAlignment="1">
      <alignment horizontal="left" vertical="center" wrapText="1"/>
    </xf>
    <xf numFmtId="0" fontId="0" fillId="0" borderId="22" xfId="0" applyBorder="1" applyAlignment="1">
      <alignment horizontal="left" wrapText="1"/>
    </xf>
    <xf numFmtId="0" fontId="0" fillId="2" borderId="24" xfId="0" applyFill="1" applyBorder="1" applyAlignment="1" applyProtection="1">
      <alignment horizontal="center"/>
      <protection locked="0"/>
    </xf>
    <xf numFmtId="0" fontId="0" fillId="0" borderId="1" xfId="0" applyBorder="1" applyAlignment="1">
      <alignment horizontal="left" wrapText="1"/>
    </xf>
    <xf numFmtId="2" fontId="0" fillId="0" borderId="1" xfId="0" applyNumberFormat="1" applyBorder="1" applyAlignment="1">
      <alignment horizontal="left" wrapText="1"/>
    </xf>
    <xf numFmtId="0" fontId="0" fillId="0" borderId="26" xfId="0" applyBorder="1" applyAlignment="1">
      <alignment horizontal="center"/>
    </xf>
    <xf numFmtId="0" fontId="0" fillId="0" borderId="15" xfId="0" applyBorder="1" applyAlignment="1">
      <alignment wrapText="1"/>
    </xf>
    <xf numFmtId="0" fontId="0" fillId="0" borderId="2" xfId="0" applyBorder="1" applyAlignment="1">
      <alignment horizontal="center" wrapText="1"/>
    </xf>
    <xf numFmtId="2" fontId="0" fillId="0" borderId="3" xfId="0" applyNumberFormat="1" applyBorder="1" applyAlignment="1">
      <alignment horizontal="center" wrapText="1"/>
    </xf>
    <xf numFmtId="0" fontId="1" fillId="10" borderId="0" xfId="0" applyFont="1" applyFill="1" applyAlignment="1"/>
    <xf numFmtId="0" fontId="3" fillId="3" borderId="27" xfId="0" applyFont="1" applyFill="1" applyBorder="1" applyAlignment="1">
      <alignment vertical="center" wrapText="1"/>
    </xf>
    <xf numFmtId="0" fontId="0" fillId="0" borderId="1" xfId="0" applyBorder="1" applyAlignment="1">
      <alignment horizontal="left"/>
    </xf>
    <xf numFmtId="0" fontId="0" fillId="0" borderId="2" xfId="0" applyBorder="1" applyAlignment="1">
      <alignment horizontal="right" wrapText="1"/>
    </xf>
    <xf numFmtId="0" fontId="0" fillId="0" borderId="16" xfId="0" applyBorder="1" applyAlignment="1">
      <alignment horizontal="right"/>
    </xf>
    <xf numFmtId="0" fontId="16" fillId="0" borderId="0" xfId="1" applyAlignment="1">
      <alignment wrapText="1"/>
    </xf>
    <xf numFmtId="0" fontId="12" fillId="6" borderId="21" xfId="0" applyFont="1" applyFill="1" applyBorder="1" applyAlignment="1" applyProtection="1">
      <alignment horizontal="center" vertical="center" wrapText="1"/>
      <protection locked="0"/>
    </xf>
    <xf numFmtId="14" fontId="13" fillId="6" borderId="21" xfId="0" applyNumberFormat="1" applyFont="1" applyFill="1" applyBorder="1" applyAlignment="1" applyProtection="1">
      <alignment horizontal="center" vertical="center"/>
      <protection locked="0"/>
    </xf>
    <xf numFmtId="0" fontId="13" fillId="6" borderId="1" xfId="0" applyFont="1" applyFill="1" applyBorder="1" applyAlignment="1" applyProtection="1">
      <alignment horizontal="center" vertical="center"/>
      <protection locked="0"/>
    </xf>
    <xf numFmtId="0" fontId="14" fillId="6" borderId="14" xfId="0" applyFont="1" applyFill="1" applyBorder="1" applyAlignment="1" applyProtection="1">
      <alignment horizontal="center" vertical="center"/>
      <protection locked="0"/>
    </xf>
    <xf numFmtId="0" fontId="0" fillId="0" borderId="0" xfId="0" applyAlignment="1">
      <alignment wrapText="1"/>
    </xf>
    <xf numFmtId="0" fontId="0" fillId="0" borderId="0" xfId="0" applyAlignment="1"/>
    <xf numFmtId="0" fontId="2" fillId="0" borderId="0" xfId="0" applyFont="1" applyAlignment="1">
      <alignment wrapText="1"/>
    </xf>
    <xf numFmtId="0" fontId="2" fillId="0" borderId="0" xfId="0" applyFont="1" applyAlignment="1"/>
    <xf numFmtId="9" fontId="0" fillId="0" borderId="0" xfId="0" applyNumberFormat="1" applyAlignment="1">
      <alignment horizontal="left" wrapText="1"/>
    </xf>
    <xf numFmtId="0" fontId="1" fillId="0" borderId="0" xfId="0" applyFont="1" applyAlignment="1">
      <alignment wrapText="1"/>
    </xf>
    <xf numFmtId="0" fontId="13" fillId="6" borderId="33" xfId="0" applyFont="1" applyFill="1" applyBorder="1" applyAlignment="1" applyProtection="1">
      <alignment horizontal="center" vertical="center"/>
      <protection locked="0"/>
    </xf>
    <xf numFmtId="0" fontId="1" fillId="20" borderId="1" xfId="0" applyFont="1" applyFill="1" applyBorder="1" applyAlignment="1">
      <alignment wrapText="1"/>
    </xf>
    <xf numFmtId="0" fontId="1" fillId="21" borderId="1" xfId="0" applyFont="1" applyFill="1" applyBorder="1" applyAlignment="1">
      <alignment wrapText="1"/>
    </xf>
    <xf numFmtId="0" fontId="2" fillId="21" borderId="1" xfId="0" applyFont="1" applyFill="1" applyBorder="1" applyAlignment="1">
      <alignment wrapText="1"/>
    </xf>
    <xf numFmtId="0" fontId="1" fillId="9" borderId="1" xfId="0" applyFont="1" applyFill="1" applyBorder="1" applyAlignment="1">
      <alignment wrapText="1"/>
    </xf>
    <xf numFmtId="0" fontId="2" fillId="9" borderId="1" xfId="0" applyFont="1" applyFill="1" applyBorder="1" applyAlignment="1">
      <alignment wrapText="1"/>
    </xf>
    <xf numFmtId="0" fontId="1" fillId="22" borderId="1" xfId="0" applyFont="1" applyFill="1" applyBorder="1" applyAlignment="1">
      <alignment wrapText="1"/>
    </xf>
    <xf numFmtId="0" fontId="2" fillId="22" borderId="1" xfId="0" applyFont="1" applyFill="1" applyBorder="1" applyAlignment="1">
      <alignment wrapText="1"/>
    </xf>
    <xf numFmtId="0" fontId="19" fillId="6" borderId="14" xfId="0" applyFont="1" applyFill="1" applyBorder="1" applyAlignment="1" applyProtection="1">
      <alignment horizontal="center" vertical="center"/>
      <protection locked="0"/>
    </xf>
    <xf numFmtId="49" fontId="25" fillId="8" borderId="33" xfId="0" applyNumberFormat="1" applyFont="1" applyFill="1" applyBorder="1" applyAlignment="1" applyProtection="1">
      <alignment horizontal="center" vertical="center" wrapText="1"/>
      <protection locked="0"/>
    </xf>
    <xf numFmtId="0" fontId="19" fillId="6" borderId="1" xfId="0" applyFont="1" applyFill="1" applyBorder="1" applyAlignment="1" applyProtection="1">
      <alignment horizontal="center" vertical="center" wrapText="1"/>
      <protection locked="0"/>
    </xf>
    <xf numFmtId="0" fontId="27" fillId="6" borderId="21" xfId="0" applyFont="1" applyFill="1" applyBorder="1" applyAlignment="1" applyProtection="1">
      <alignment horizontal="center" vertical="center" wrapText="1"/>
      <protection locked="0"/>
    </xf>
    <xf numFmtId="0" fontId="27" fillId="6" borderId="1" xfId="0" applyFont="1" applyFill="1" applyBorder="1" applyAlignment="1" applyProtection="1">
      <alignment horizontal="center" vertical="center"/>
      <protection locked="0"/>
    </xf>
    <xf numFmtId="0" fontId="0" fillId="0" borderId="0" xfId="0" applyBorder="1" applyAlignment="1">
      <alignment wrapText="1"/>
    </xf>
    <xf numFmtId="0" fontId="27" fillId="6" borderId="1" xfId="0" applyFont="1" applyFill="1" applyBorder="1" applyAlignment="1" applyProtection="1">
      <alignment horizontal="center" vertical="center" wrapText="1"/>
      <protection locked="0"/>
    </xf>
    <xf numFmtId="14" fontId="13" fillId="6" borderId="1" xfId="0" applyNumberFormat="1" applyFont="1" applyFill="1" applyBorder="1" applyAlignment="1" applyProtection="1">
      <alignment horizontal="center" vertical="center"/>
      <protection locked="0"/>
    </xf>
    <xf numFmtId="49" fontId="25" fillId="8" borderId="1" xfId="0" applyNumberFormat="1" applyFont="1" applyFill="1" applyBorder="1" applyAlignment="1" applyProtection="1">
      <alignment horizontal="center" vertical="center" wrapText="1"/>
      <protection locked="0"/>
    </xf>
    <xf numFmtId="0" fontId="0" fillId="0" borderId="0" xfId="0" applyAlignment="1" applyProtection="1">
      <alignment horizontal="center" vertical="center"/>
    </xf>
    <xf numFmtId="0" fontId="7" fillId="0" borderId="0" xfId="0" applyFont="1" applyBorder="1" applyAlignment="1" applyProtection="1">
      <protection locked="0"/>
    </xf>
    <xf numFmtId="0" fontId="7" fillId="0" borderId="0" xfId="0" applyFont="1" applyAlignment="1" applyProtection="1">
      <protection locked="0"/>
    </xf>
    <xf numFmtId="0" fontId="7" fillId="0" borderId="0" xfId="0" applyFont="1" applyFill="1" applyAlignment="1" applyProtection="1">
      <protection locked="0"/>
    </xf>
    <xf numFmtId="0" fontId="7" fillId="23" borderId="0" xfId="0" applyFont="1" applyFill="1" applyAlignment="1" applyProtection="1">
      <protection locked="0"/>
    </xf>
    <xf numFmtId="0" fontId="7" fillId="8" borderId="33" xfId="0" applyFont="1" applyFill="1" applyBorder="1" applyAlignment="1" applyProtection="1">
      <alignment horizontal="center"/>
      <protection locked="0"/>
    </xf>
    <xf numFmtId="0" fontId="7" fillId="8" borderId="36" xfId="0" applyFont="1" applyFill="1" applyBorder="1" applyAlignment="1" applyProtection="1">
      <alignment horizontal="center"/>
      <protection locked="0"/>
    </xf>
    <xf numFmtId="1" fontId="26" fillId="8" borderId="33" xfId="0" applyNumberFormat="1" applyFont="1" applyFill="1" applyBorder="1" applyAlignment="1" applyProtection="1">
      <alignment horizontal="center" vertical="center" wrapText="1"/>
      <protection locked="0"/>
    </xf>
    <xf numFmtId="1" fontId="26" fillId="8" borderId="36" xfId="0" applyNumberFormat="1" applyFont="1" applyFill="1" applyBorder="1" applyAlignment="1" applyProtection="1">
      <alignment horizontal="center" vertical="center" wrapText="1"/>
      <protection locked="0"/>
    </xf>
    <xf numFmtId="0" fontId="7" fillId="0" borderId="0" xfId="0" applyFont="1" applyAlignment="1" applyProtection="1">
      <alignment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protection locked="0"/>
    </xf>
    <xf numFmtId="0" fontId="8" fillId="0" borderId="0" xfId="0" applyFont="1" applyAlignment="1" applyProtection="1">
      <alignment wrapText="1"/>
      <protection locked="0"/>
    </xf>
    <xf numFmtId="0" fontId="0" fillId="0" borderId="0" xfId="0" applyAlignment="1" applyProtection="1">
      <protection locked="0"/>
    </xf>
    <xf numFmtId="0" fontId="0" fillId="23" borderId="0" xfId="0" applyFill="1" applyAlignment="1" applyProtection="1">
      <protection locked="0"/>
    </xf>
    <xf numFmtId="1" fontId="26" fillId="8" borderId="1" xfId="0" applyNumberFormat="1" applyFont="1" applyFill="1" applyBorder="1" applyAlignment="1" applyProtection="1">
      <alignment horizontal="center" vertical="center" wrapText="1"/>
      <protection locked="0"/>
    </xf>
    <xf numFmtId="0" fontId="0" fillId="0" borderId="0" xfId="0" applyAlignment="1" applyProtection="1">
      <alignment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17" fillId="0" borderId="0" xfId="0" applyFont="1" applyAlignment="1" applyProtection="1">
      <alignment wrapText="1"/>
      <protection locked="0"/>
    </xf>
    <xf numFmtId="0" fontId="7" fillId="0" borderId="29" xfId="0" applyFont="1" applyBorder="1" applyAlignment="1" applyProtection="1">
      <protection locked="0"/>
    </xf>
    <xf numFmtId="0" fontId="21" fillId="0" borderId="0" xfId="1" applyFont="1" applyFill="1" applyBorder="1" applyAlignment="1" applyProtection="1">
      <alignment vertical="center" wrapText="1"/>
      <protection locked="0"/>
    </xf>
    <xf numFmtId="0" fontId="21" fillId="0" borderId="0" xfId="1" applyFont="1" applyFill="1" applyBorder="1" applyAlignment="1" applyProtection="1">
      <alignment horizontal="center" vertical="center" wrapText="1"/>
      <protection locked="0"/>
    </xf>
    <xf numFmtId="0" fontId="21" fillId="0" borderId="0" xfId="1" applyFont="1" applyFill="1" applyBorder="1" applyAlignment="1" applyProtection="1">
      <protection locked="0"/>
    </xf>
    <xf numFmtId="0" fontId="7" fillId="23" borderId="0" xfId="0" applyFont="1" applyFill="1" applyAlignment="1" applyProtection="1"/>
    <xf numFmtId="0" fontId="0" fillId="23" borderId="0" xfId="0" applyFill="1" applyAlignment="1" applyProtection="1"/>
    <xf numFmtId="0" fontId="0" fillId="0" borderId="0" xfId="0" applyAlignment="1" applyProtection="1">
      <alignment horizontal="center" vertical="center" wrapText="1"/>
    </xf>
    <xf numFmtId="0" fontId="0" fillId="0" borderId="0" xfId="0" applyAlignment="1" applyProtection="1"/>
    <xf numFmtId="0" fontId="0" fillId="0" borderId="0" xfId="0" applyAlignment="1" applyProtection="1">
      <alignment wrapText="1"/>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7" fillId="0" borderId="0" xfId="0" applyFont="1" applyAlignment="1" applyProtection="1"/>
    <xf numFmtId="0" fontId="7" fillId="0" borderId="0" xfId="0" applyFont="1" applyAlignment="1" applyProtection="1">
      <alignment wrapText="1"/>
    </xf>
    <xf numFmtId="0" fontId="28" fillId="0" borderId="0" xfId="0" applyFont="1" applyAlignment="1">
      <alignment wrapText="1"/>
    </xf>
    <xf numFmtId="0" fontId="27" fillId="6" borderId="1" xfId="0" applyNumberFormat="1" applyFont="1" applyFill="1" applyBorder="1" applyAlignment="1" applyProtection="1">
      <alignment vertical="center" wrapText="1"/>
      <protection hidden="1"/>
    </xf>
    <xf numFmtId="0" fontId="8" fillId="0" borderId="1" xfId="0" applyFont="1" applyFill="1" applyBorder="1" applyAlignment="1" applyProtection="1">
      <alignment horizontal="center" vertical="center" wrapText="1"/>
    </xf>
    <xf numFmtId="0" fontId="18" fillId="18" borderId="16" xfId="0" applyFont="1" applyFill="1" applyBorder="1" applyAlignment="1">
      <alignment horizontal="center" vertical="center" wrapText="1"/>
    </xf>
    <xf numFmtId="0" fontId="18" fillId="18" borderId="33" xfId="0" applyFont="1" applyFill="1" applyBorder="1" applyAlignment="1">
      <alignment horizontal="center" vertical="center" wrapText="1"/>
    </xf>
    <xf numFmtId="0" fontId="18" fillId="18" borderId="36" xfId="0" applyFont="1" applyFill="1" applyBorder="1" applyAlignment="1">
      <alignment horizontal="center" vertical="center" wrapText="1"/>
    </xf>
    <xf numFmtId="0" fontId="11" fillId="19" borderId="16" xfId="0" applyFont="1" applyFill="1" applyBorder="1" applyAlignment="1">
      <alignment horizontal="left" vertical="top" wrapText="1"/>
    </xf>
    <xf numFmtId="0" fontId="11" fillId="19" borderId="33" xfId="0" applyFont="1" applyFill="1" applyBorder="1" applyAlignment="1">
      <alignment horizontal="left" vertical="top" wrapText="1"/>
    </xf>
    <xf numFmtId="0" fontId="11" fillId="19" borderId="36" xfId="0" applyFont="1" applyFill="1" applyBorder="1" applyAlignment="1">
      <alignment horizontal="left" vertical="top" wrapText="1"/>
    </xf>
    <xf numFmtId="0" fontId="11" fillId="0" borderId="38"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6"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28" fillId="10" borderId="1" xfId="0" applyFont="1" applyFill="1" applyBorder="1" applyAlignment="1" applyProtection="1">
      <protection locked="0"/>
    </xf>
    <xf numFmtId="0" fontId="27" fillId="6" borderId="1" xfId="0" applyNumberFormat="1" applyFont="1" applyFill="1" applyBorder="1" applyAlignment="1" applyProtection="1">
      <alignment vertical="center" wrapText="1"/>
      <protection hidden="1"/>
    </xf>
    <xf numFmtId="0" fontId="11" fillId="7" borderId="1" xfId="0" applyFont="1" applyFill="1" applyBorder="1" applyAlignment="1" applyProtection="1">
      <alignment horizontal="center" vertical="top" wrapText="1"/>
      <protection locked="0"/>
    </xf>
    <xf numFmtId="0" fontId="11" fillId="7" borderId="1" xfId="0" applyFont="1" applyFill="1" applyBorder="1" applyAlignment="1" applyProtection="1">
      <alignment vertical="top" wrapText="1"/>
      <protection locked="0"/>
    </xf>
    <xf numFmtId="0" fontId="8" fillId="0" borderId="1" xfId="0" applyFont="1" applyFill="1" applyBorder="1" applyAlignment="1" applyProtection="1">
      <alignment horizontal="center" vertical="center" wrapText="1"/>
    </xf>
    <xf numFmtId="0" fontId="27" fillId="6" borderId="17" xfId="0" applyNumberFormat="1" applyFont="1" applyFill="1" applyBorder="1" applyAlignment="1" applyProtection="1">
      <alignment vertical="center" wrapText="1"/>
      <protection hidden="1"/>
    </xf>
    <xf numFmtId="0" fontId="7" fillId="14" borderId="1" xfId="0" applyFont="1" applyFill="1" applyBorder="1" applyAlignment="1" applyProtection="1">
      <alignment horizontal="center" vertical="center" wrapText="1"/>
      <protection locked="0"/>
    </xf>
    <xf numFmtId="0" fontId="11" fillId="7" borderId="16" xfId="0" applyFont="1" applyFill="1" applyBorder="1" applyAlignment="1" applyProtection="1">
      <alignment horizontal="center" vertical="top" wrapText="1"/>
      <protection locked="0"/>
    </xf>
    <xf numFmtId="0" fontId="11" fillId="7" borderId="33" xfId="0" applyFont="1" applyFill="1" applyBorder="1" applyAlignment="1" applyProtection="1">
      <alignment horizontal="center" vertical="top" wrapText="1"/>
      <protection locked="0"/>
    </xf>
    <xf numFmtId="0" fontId="11" fillId="7" borderId="36" xfId="0" applyFont="1" applyFill="1" applyBorder="1" applyAlignment="1" applyProtection="1">
      <alignment horizontal="center" vertical="top" wrapText="1"/>
      <protection locked="0"/>
    </xf>
    <xf numFmtId="49" fontId="7" fillId="15" borderId="38" xfId="0" applyNumberFormat="1" applyFont="1" applyFill="1" applyBorder="1" applyAlignment="1" applyProtection="1">
      <alignment vertical="top" wrapText="1"/>
      <protection locked="0"/>
    </xf>
    <xf numFmtId="49" fontId="7" fillId="15" borderId="39" xfId="0" applyNumberFormat="1" applyFont="1" applyFill="1" applyBorder="1" applyAlignment="1" applyProtection="1">
      <alignment vertical="top" wrapText="1"/>
      <protection locked="0"/>
    </xf>
    <xf numFmtId="49" fontId="7" fillId="15" borderId="40" xfId="0" applyNumberFormat="1" applyFont="1" applyFill="1" applyBorder="1" applyAlignment="1" applyProtection="1">
      <alignment vertical="top" wrapText="1"/>
      <protection locked="0"/>
    </xf>
    <xf numFmtId="0" fontId="11" fillId="7" borderId="16" xfId="0" applyFont="1" applyFill="1" applyBorder="1" applyAlignment="1" applyProtection="1">
      <alignment vertical="top" wrapText="1"/>
      <protection locked="0"/>
    </xf>
    <xf numFmtId="0" fontId="11" fillId="7" borderId="33" xfId="0" applyFont="1" applyFill="1" applyBorder="1" applyAlignment="1" applyProtection="1">
      <alignment vertical="top" wrapText="1"/>
      <protection locked="0"/>
    </xf>
    <xf numFmtId="0" fontId="11" fillId="7" borderId="36" xfId="0" applyFont="1" applyFill="1" applyBorder="1" applyAlignment="1" applyProtection="1">
      <alignment vertical="top" wrapText="1"/>
      <protection locked="0"/>
    </xf>
    <xf numFmtId="0" fontId="6" fillId="14" borderId="1" xfId="0" applyFont="1" applyFill="1" applyBorder="1" applyAlignment="1" applyProtection="1">
      <alignment horizontal="center" vertical="center" wrapText="1"/>
      <protection locked="0"/>
    </xf>
    <xf numFmtId="1" fontId="7" fillId="8" borderId="1" xfId="0" applyNumberFormat="1"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49" fontId="7" fillId="8" borderId="1" xfId="0" applyNumberFormat="1" applyFont="1" applyFill="1" applyBorder="1" applyAlignment="1" applyProtection="1">
      <alignment horizontal="center" vertical="top" wrapText="1"/>
      <protection locked="0"/>
    </xf>
    <xf numFmtId="0" fontId="10" fillId="0" borderId="1" xfId="0" applyFont="1" applyBorder="1" applyAlignment="1" applyProtection="1">
      <alignment horizontal="center" vertical="center" wrapText="1"/>
    </xf>
    <xf numFmtId="164" fontId="7" fillId="14" borderId="16" xfId="0" applyNumberFormat="1" applyFont="1" applyFill="1" applyBorder="1" applyAlignment="1" applyProtection="1">
      <alignment horizontal="center" vertical="center" wrapText="1"/>
      <protection locked="0"/>
    </xf>
    <xf numFmtId="164" fontId="7" fillId="14" borderId="33" xfId="0" applyNumberFormat="1" applyFont="1" applyFill="1" applyBorder="1" applyAlignment="1" applyProtection="1">
      <alignment horizontal="center" vertical="center" wrapText="1"/>
      <protection locked="0"/>
    </xf>
    <xf numFmtId="164" fontId="7" fillId="14" borderId="36" xfId="0" applyNumberFormat="1" applyFont="1" applyFill="1" applyBorder="1" applyAlignment="1" applyProtection="1">
      <alignment horizontal="center" vertical="center" wrapText="1"/>
      <protection locked="0"/>
    </xf>
    <xf numFmtId="49" fontId="7" fillId="15" borderId="1" xfId="0" applyNumberFormat="1" applyFont="1" applyFill="1" applyBorder="1" applyAlignment="1" applyProtection="1">
      <alignment vertical="top" wrapText="1"/>
      <protection locked="0"/>
    </xf>
    <xf numFmtId="0" fontId="4" fillId="7" borderId="16" xfId="0" applyFont="1" applyFill="1" applyBorder="1" applyAlignment="1" applyProtection="1">
      <alignment vertical="top" wrapText="1"/>
      <protection locked="0"/>
    </xf>
    <xf numFmtId="0" fontId="4" fillId="7" borderId="33" xfId="0" applyFont="1" applyFill="1" applyBorder="1" applyAlignment="1" applyProtection="1">
      <alignment vertical="top" wrapText="1"/>
      <protection locked="0"/>
    </xf>
    <xf numFmtId="0" fontId="4" fillId="7" borderId="36" xfId="0" applyFont="1" applyFill="1" applyBorder="1" applyAlignment="1" applyProtection="1">
      <alignment vertical="top" wrapText="1"/>
      <protection locked="0"/>
    </xf>
    <xf numFmtId="0" fontId="4" fillId="7" borderId="16" xfId="0" applyFont="1" applyFill="1" applyBorder="1" applyAlignment="1" applyProtection="1">
      <alignment horizontal="center" vertical="top" wrapText="1"/>
      <protection locked="0"/>
    </xf>
    <xf numFmtId="0" fontId="4" fillId="7" borderId="33" xfId="0" applyFont="1" applyFill="1" applyBorder="1" applyAlignment="1" applyProtection="1">
      <alignment horizontal="center" vertical="top" wrapText="1"/>
      <protection locked="0"/>
    </xf>
    <xf numFmtId="0" fontId="4" fillId="7" borderId="36" xfId="0" applyFont="1" applyFill="1" applyBorder="1" applyAlignment="1" applyProtection="1">
      <alignment horizontal="center" vertical="top" wrapText="1"/>
      <protection locked="0"/>
    </xf>
    <xf numFmtId="164" fontId="7" fillId="14" borderId="1" xfId="0" applyNumberFormat="1" applyFont="1" applyFill="1" applyBorder="1" applyAlignment="1" applyProtection="1">
      <alignment horizontal="center" vertical="center" wrapText="1"/>
      <protection locked="0"/>
    </xf>
    <xf numFmtId="2" fontId="0" fillId="0" borderId="28" xfId="0" applyNumberFormat="1" applyBorder="1" applyAlignment="1">
      <alignment horizontal="center" vertical="center"/>
    </xf>
    <xf numFmtId="2" fontId="0" fillId="0" borderId="37" xfId="0" applyNumberFormat="1" applyBorder="1" applyAlignment="1">
      <alignment horizontal="center" vertical="center"/>
    </xf>
    <xf numFmtId="2" fontId="0" fillId="0" borderId="27" xfId="0" applyNumberFormat="1" applyBorder="1" applyAlignment="1">
      <alignment horizontal="center" vertical="center"/>
    </xf>
    <xf numFmtId="0" fontId="0" fillId="0" borderId="37" xfId="0" applyBorder="1" applyAlignment="1">
      <alignment horizontal="center" vertical="center"/>
    </xf>
    <xf numFmtId="0" fontId="0" fillId="0" borderId="27" xfId="0" applyBorder="1" applyAlignment="1">
      <alignment horizontal="center" vertical="center"/>
    </xf>
    <xf numFmtId="2" fontId="0" fillId="0" borderId="28" xfId="0" applyNumberFormat="1" applyBorder="1" applyAlignment="1">
      <alignment horizontal="center" vertical="center" wrapText="1"/>
    </xf>
    <xf numFmtId="2" fontId="0" fillId="0" borderId="37" xfId="0" applyNumberFormat="1" applyBorder="1" applyAlignment="1">
      <alignment horizontal="center" vertical="center" wrapText="1"/>
    </xf>
    <xf numFmtId="2" fontId="0" fillId="0" borderId="27" xfId="0" applyNumberFormat="1" applyBorder="1" applyAlignment="1">
      <alignment horizontal="center" vertical="center" wrapText="1"/>
    </xf>
    <xf numFmtId="0" fontId="7" fillId="23" borderId="0" xfId="0" applyFont="1" applyFill="1" applyAlignment="1" applyProtection="1">
      <protection hidden="1"/>
    </xf>
    <xf numFmtId="1" fontId="26" fillId="8" borderId="1" xfId="0" applyNumberFormat="1" applyFont="1" applyFill="1" applyBorder="1" applyAlignment="1" applyProtection="1">
      <alignment horizontal="center" vertical="center" wrapText="1"/>
      <protection hidden="1"/>
    </xf>
    <xf numFmtId="1" fontId="7" fillId="8" borderId="1" xfId="0" applyNumberFormat="1" applyFont="1" applyFill="1" applyBorder="1" applyAlignment="1" applyProtection="1">
      <alignment horizontal="center"/>
      <protection hidden="1"/>
    </xf>
    <xf numFmtId="0" fontId="7" fillId="8" borderId="1" xfId="0" applyFont="1" applyFill="1" applyBorder="1" applyAlignment="1" applyProtection="1">
      <alignment horizontal="center"/>
      <protection hidden="1"/>
    </xf>
    <xf numFmtId="0" fontId="5" fillId="13" borderId="16" xfId="0" applyFont="1" applyFill="1" applyBorder="1" applyAlignment="1" applyProtection="1">
      <alignment horizontal="left" vertical="center" wrapText="1"/>
      <protection hidden="1"/>
    </xf>
    <xf numFmtId="0" fontId="5" fillId="13" borderId="33" xfId="0" applyFont="1" applyFill="1" applyBorder="1" applyAlignment="1" applyProtection="1">
      <alignment horizontal="left" vertical="center" wrapText="1"/>
      <protection hidden="1"/>
    </xf>
    <xf numFmtId="0" fontId="5" fillId="13" borderId="36" xfId="0" applyFont="1" applyFill="1" applyBorder="1" applyAlignment="1" applyProtection="1">
      <alignment horizontal="left" vertical="center" wrapText="1"/>
      <protection hidden="1"/>
    </xf>
    <xf numFmtId="1" fontId="26" fillId="8" borderId="33" xfId="0" applyNumberFormat="1" applyFont="1" applyFill="1" applyBorder="1" applyAlignment="1" applyProtection="1">
      <alignment horizontal="center" vertical="center" wrapText="1"/>
      <protection hidden="1"/>
    </xf>
    <xf numFmtId="1" fontId="7" fillId="8" borderId="16" xfId="0" applyNumberFormat="1" applyFont="1" applyFill="1" applyBorder="1" applyAlignment="1" applyProtection="1">
      <alignment horizontal="center"/>
      <protection hidden="1"/>
    </xf>
    <xf numFmtId="0" fontId="5" fillId="13" borderId="1" xfId="0" applyFont="1" applyFill="1" applyBorder="1" applyAlignment="1" applyProtection="1">
      <alignment horizontal="left" vertical="center" wrapText="1"/>
      <protection hidden="1"/>
    </xf>
    <xf numFmtId="0" fontId="15" fillId="24" borderId="47" xfId="0" applyFont="1" applyFill="1" applyBorder="1" applyAlignment="1" applyProtection="1">
      <alignment horizontal="left" vertical="top"/>
    </xf>
    <xf numFmtId="0" fontId="15" fillId="24" borderId="46" xfId="0" applyFont="1" applyFill="1" applyBorder="1" applyAlignment="1" applyProtection="1">
      <alignment horizontal="left" vertical="top"/>
    </xf>
    <xf numFmtId="0" fontId="28" fillId="16" borderId="4" xfId="0" applyFont="1" applyFill="1" applyBorder="1" applyAlignment="1" applyProtection="1">
      <alignment horizontal="center" vertical="center" wrapText="1"/>
    </xf>
    <xf numFmtId="0" fontId="28" fillId="16" borderId="5" xfId="0" applyFont="1" applyFill="1" applyBorder="1" applyAlignment="1" applyProtection="1">
      <alignment horizontal="center" vertical="center" wrapText="1"/>
    </xf>
    <xf numFmtId="0" fontId="28" fillId="16" borderId="6" xfId="0" applyFont="1" applyFill="1" applyBorder="1" applyAlignment="1" applyProtection="1">
      <alignment horizontal="center" vertical="center" wrapText="1"/>
    </xf>
    <xf numFmtId="0" fontId="6" fillId="14" borderId="18" xfId="0" applyFont="1" applyFill="1" applyBorder="1" applyAlignment="1" applyProtection="1">
      <alignment vertical="center" wrapText="1"/>
    </xf>
    <xf numFmtId="0" fontId="6" fillId="14" borderId="19" xfId="0" applyFont="1" applyFill="1" applyBorder="1" applyAlignment="1" applyProtection="1">
      <alignment vertical="center" wrapText="1"/>
    </xf>
    <xf numFmtId="0" fontId="6" fillId="14" borderId="12" xfId="0" applyFont="1" applyFill="1" applyBorder="1" applyAlignment="1" applyProtection="1">
      <alignment vertical="center" wrapText="1"/>
    </xf>
    <xf numFmtId="0" fontId="28" fillId="24" borderId="49" xfId="0" applyFont="1" applyFill="1" applyBorder="1" applyAlignment="1" applyProtection="1">
      <alignment horizontal="center"/>
    </xf>
    <xf numFmtId="0" fontId="28" fillId="24" borderId="2" xfId="0" applyFont="1" applyFill="1" applyBorder="1" applyAlignment="1" applyProtection="1">
      <alignment horizontal="center"/>
    </xf>
    <xf numFmtId="0" fontId="6" fillId="5" borderId="1" xfId="0" applyFont="1" applyFill="1" applyBorder="1" applyAlignment="1" applyProtection="1">
      <alignment horizontal="center" wrapText="1"/>
    </xf>
    <xf numFmtId="0" fontId="6" fillId="9" borderId="16" xfId="0" applyFont="1" applyFill="1" applyBorder="1" applyAlignment="1" applyProtection="1">
      <alignment horizontal="center" wrapText="1"/>
    </xf>
    <xf numFmtId="0" fontId="6" fillId="9" borderId="33" xfId="0" applyFont="1" applyFill="1" applyBorder="1" applyAlignment="1" applyProtection="1">
      <alignment horizontal="center" wrapText="1"/>
    </xf>
    <xf numFmtId="0" fontId="6" fillId="9" borderId="36" xfId="0" applyFont="1" applyFill="1" applyBorder="1" applyAlignment="1" applyProtection="1">
      <alignment horizontal="center" wrapText="1"/>
    </xf>
    <xf numFmtId="0" fontId="6" fillId="4" borderId="16" xfId="0" applyFont="1" applyFill="1" applyBorder="1" applyAlignment="1" applyProtection="1">
      <alignment horizontal="center" wrapText="1"/>
    </xf>
    <xf numFmtId="0" fontId="6" fillId="4" borderId="33" xfId="0" applyFont="1" applyFill="1" applyBorder="1" applyAlignment="1" applyProtection="1">
      <alignment horizontal="center" wrapText="1"/>
    </xf>
    <xf numFmtId="0" fontId="6" fillId="4" borderId="36" xfId="0" applyFont="1" applyFill="1" applyBorder="1" applyAlignment="1" applyProtection="1">
      <alignment horizontal="center" wrapText="1"/>
    </xf>
    <xf numFmtId="0" fontId="22" fillId="0" borderId="22" xfId="0" applyFont="1" applyFill="1" applyBorder="1" applyAlignment="1" applyProtection="1">
      <alignment horizontal="center" vertical="center" wrapText="1"/>
    </xf>
    <xf numFmtId="0" fontId="22" fillId="0" borderId="22"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2" fillId="0" borderId="29"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22" fillId="0" borderId="46" xfId="0" applyFont="1" applyBorder="1" applyAlignment="1" applyProtection="1">
      <alignment horizontal="center" vertical="center" wrapText="1"/>
    </xf>
    <xf numFmtId="0" fontId="9" fillId="13" borderId="29" xfId="0" applyFont="1" applyFill="1" applyBorder="1" applyAlignment="1" applyProtection="1">
      <alignment horizontal="center" vertical="center" wrapText="1"/>
    </xf>
    <xf numFmtId="0" fontId="9" fillId="13" borderId="0" xfId="0" applyFont="1" applyFill="1" applyBorder="1" applyAlignment="1" applyProtection="1">
      <alignment horizontal="center" vertical="center" wrapText="1"/>
    </xf>
    <xf numFmtId="0" fontId="9" fillId="13" borderId="46" xfId="0" applyFont="1" applyFill="1" applyBorder="1" applyAlignment="1" applyProtection="1">
      <alignment horizontal="center" vertical="center" wrapText="1"/>
    </xf>
    <xf numFmtId="0" fontId="7" fillId="7" borderId="30" xfId="0" applyFont="1" applyFill="1" applyBorder="1" applyAlignment="1" applyProtection="1">
      <alignment horizontal="center" vertical="center" wrapText="1"/>
    </xf>
    <xf numFmtId="0" fontId="7" fillId="7" borderId="31" xfId="0" applyFont="1" applyFill="1" applyBorder="1" applyAlignment="1" applyProtection="1">
      <alignment horizontal="center" vertical="center" wrapText="1"/>
    </xf>
    <xf numFmtId="0" fontId="7" fillId="7" borderId="32" xfId="0" applyFont="1" applyFill="1" applyBorder="1" applyAlignment="1" applyProtection="1">
      <alignment horizontal="center" vertical="center" wrapText="1"/>
    </xf>
    <xf numFmtId="0" fontId="6" fillId="13" borderId="25" xfId="0" applyFont="1" applyFill="1" applyBorder="1" applyAlignment="1" applyProtection="1">
      <alignment horizontal="left" vertical="center" wrapText="1"/>
    </xf>
    <xf numFmtId="0" fontId="10" fillId="13" borderId="24" xfId="0" applyFont="1" applyFill="1" applyBorder="1" applyAlignment="1" applyProtection="1">
      <alignment horizontal="center" vertical="center"/>
    </xf>
    <xf numFmtId="0" fontId="10" fillId="13" borderId="45" xfId="0" applyFont="1" applyFill="1" applyBorder="1" applyAlignment="1" applyProtection="1">
      <alignment horizontal="center" vertical="center"/>
    </xf>
    <xf numFmtId="0" fontId="5" fillId="17" borderId="30" xfId="0" applyFont="1" applyFill="1" applyBorder="1" applyAlignment="1" applyProtection="1">
      <alignment horizontal="center"/>
    </xf>
    <xf numFmtId="0" fontId="5" fillId="17" borderId="31" xfId="0" applyFont="1" applyFill="1" applyBorder="1" applyAlignment="1" applyProtection="1">
      <alignment horizontal="center"/>
    </xf>
    <xf numFmtId="0" fontId="5" fillId="17" borderId="32" xfId="0" applyFont="1" applyFill="1" applyBorder="1" applyAlignment="1" applyProtection="1">
      <alignment horizontal="center"/>
    </xf>
    <xf numFmtId="0" fontId="5" fillId="11" borderId="16" xfId="0" applyFont="1" applyFill="1" applyBorder="1" applyAlignment="1" applyProtection="1">
      <alignment horizontal="center" vertical="center" wrapText="1"/>
    </xf>
    <xf numFmtId="0" fontId="5" fillId="11" borderId="33" xfId="0" applyFont="1" applyFill="1" applyBorder="1" applyAlignment="1" applyProtection="1">
      <alignment horizontal="center" vertical="center" wrapText="1"/>
    </xf>
    <xf numFmtId="0" fontId="5" fillId="11" borderId="36" xfId="0" applyFont="1" applyFill="1" applyBorder="1" applyAlignment="1" applyProtection="1">
      <alignment horizontal="center" vertical="center" wrapText="1"/>
    </xf>
    <xf numFmtId="0" fontId="7" fillId="0" borderId="18" xfId="0" applyFont="1" applyBorder="1" applyAlignment="1" applyProtection="1">
      <alignment vertical="center" wrapText="1"/>
    </xf>
    <xf numFmtId="49" fontId="7" fillId="8" borderId="35" xfId="0" applyNumberFormat="1" applyFont="1" applyFill="1" applyBorder="1" applyAlignment="1" applyProtection="1">
      <alignment vertical="top" wrapText="1"/>
    </xf>
    <xf numFmtId="0" fontId="7" fillId="0" borderId="0" xfId="0" applyFont="1" applyBorder="1" applyAlignment="1" applyProtection="1">
      <alignment vertical="center" wrapText="1"/>
    </xf>
    <xf numFmtId="0" fontId="7" fillId="0" borderId="16"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36" xfId="0" applyFont="1" applyBorder="1" applyAlignment="1" applyProtection="1">
      <alignment horizontal="center" vertical="center" wrapText="1"/>
    </xf>
    <xf numFmtId="0" fontId="20" fillId="12" borderId="16" xfId="1" applyFont="1" applyFill="1" applyBorder="1" applyAlignment="1" applyProtection="1">
      <alignment horizontal="center" vertical="center" wrapText="1"/>
    </xf>
    <xf numFmtId="0" fontId="20" fillId="12" borderId="36" xfId="1" applyFont="1" applyFill="1" applyBorder="1" applyAlignment="1" applyProtection="1">
      <alignment horizontal="center" vertical="center" wrapText="1"/>
    </xf>
    <xf numFmtId="0" fontId="16" fillId="12" borderId="32" xfId="1" applyFill="1" applyBorder="1" applyAlignment="1" applyProtection="1">
      <alignment vertical="center" wrapText="1"/>
    </xf>
    <xf numFmtId="0" fontId="21" fillId="12" borderId="1" xfId="1" applyFont="1" applyFill="1" applyBorder="1" applyAlignment="1" applyProtection="1">
      <alignment vertical="top" wrapText="1"/>
    </xf>
    <xf numFmtId="0" fontId="7" fillId="8" borderId="16" xfId="0" applyFont="1" applyFill="1" applyBorder="1" applyAlignment="1" applyProtection="1">
      <alignment horizontal="center" vertical="top" wrapText="1"/>
    </xf>
    <xf numFmtId="0" fontId="7" fillId="8" borderId="33" xfId="0" applyFont="1" applyFill="1" applyBorder="1" applyAlignment="1" applyProtection="1">
      <alignment horizontal="center" vertical="top" wrapText="1"/>
    </xf>
    <xf numFmtId="0" fontId="7" fillId="8" borderId="36" xfId="0" applyFont="1" applyFill="1" applyBorder="1" applyAlignment="1" applyProtection="1">
      <alignment horizontal="center" vertical="top" wrapText="1"/>
    </xf>
    <xf numFmtId="0" fontId="21" fillId="8" borderId="16" xfId="1" applyFont="1" applyFill="1" applyBorder="1" applyAlignment="1" applyProtection="1">
      <alignment horizontal="center" vertical="center" wrapText="1"/>
    </xf>
    <xf numFmtId="0" fontId="21" fillId="8" borderId="33" xfId="1" applyFont="1" applyFill="1" applyBorder="1" applyAlignment="1" applyProtection="1">
      <alignment horizontal="center" vertical="center" wrapText="1"/>
    </xf>
    <xf numFmtId="0" fontId="21" fillId="8" borderId="36" xfId="1" applyFont="1" applyFill="1" applyBorder="1" applyAlignment="1" applyProtection="1">
      <alignment horizontal="center" vertical="center" wrapText="1"/>
    </xf>
    <xf numFmtId="0" fontId="7" fillId="0" borderId="33" xfId="0" applyFont="1" applyBorder="1" applyAlignment="1" applyProtection="1">
      <alignment horizontal="center" vertical="center"/>
    </xf>
    <xf numFmtId="0" fontId="7" fillId="0" borderId="36" xfId="0" applyFont="1" applyBorder="1" applyAlignment="1" applyProtection="1">
      <alignment horizontal="center" vertical="center"/>
    </xf>
    <xf numFmtId="0" fontId="21" fillId="12" borderId="16" xfId="1" applyFont="1" applyFill="1" applyBorder="1" applyAlignment="1" applyProtection="1">
      <alignment horizontal="center" vertical="center" wrapText="1"/>
    </xf>
    <xf numFmtId="0" fontId="21" fillId="12" borderId="36" xfId="1" applyFont="1" applyFill="1" applyBorder="1" applyAlignment="1" applyProtection="1">
      <alignment horizontal="center" vertical="center" wrapText="1"/>
    </xf>
    <xf numFmtId="0" fontId="7" fillId="8" borderId="16" xfId="0" applyFont="1" applyFill="1" applyBorder="1" applyAlignment="1" applyProtection="1">
      <alignment horizontal="center"/>
    </xf>
    <xf numFmtId="0" fontId="7" fillId="8" borderId="33" xfId="0" applyFont="1" applyFill="1" applyBorder="1" applyAlignment="1" applyProtection="1">
      <alignment horizontal="center"/>
    </xf>
    <xf numFmtId="0" fontId="7" fillId="8" borderId="36" xfId="0" applyFont="1" applyFill="1" applyBorder="1" applyAlignment="1" applyProtection="1">
      <alignment horizontal="center"/>
    </xf>
    <xf numFmtId="49" fontId="7" fillId="8" borderId="16" xfId="0" applyNumberFormat="1" applyFont="1" applyFill="1" applyBorder="1" applyAlignment="1" applyProtection="1">
      <alignment horizontal="center" vertical="top" wrapText="1"/>
    </xf>
    <xf numFmtId="49" fontId="7" fillId="8" borderId="33" xfId="0" applyNumberFormat="1" applyFont="1" applyFill="1" applyBorder="1" applyAlignment="1" applyProtection="1">
      <alignment horizontal="center" vertical="top" wrapText="1"/>
    </xf>
    <xf numFmtId="49" fontId="7" fillId="8" borderId="36" xfId="0" applyNumberFormat="1" applyFont="1" applyFill="1" applyBorder="1" applyAlignment="1" applyProtection="1">
      <alignment horizontal="center" vertical="top" wrapText="1"/>
    </xf>
    <xf numFmtId="0" fontId="16" fillId="12" borderId="1" xfId="1" applyFill="1" applyBorder="1" applyAlignment="1" applyProtection="1">
      <alignment horizontal="center" vertical="center" wrapText="1"/>
    </xf>
    <xf numFmtId="0" fontId="16" fillId="12" borderId="33" xfId="1" applyFill="1" applyBorder="1" applyAlignment="1" applyProtection="1">
      <alignment horizontal="center" vertical="center" wrapText="1"/>
    </xf>
    <xf numFmtId="0" fontId="16" fillId="12" borderId="36" xfId="1" applyFill="1" applyBorder="1" applyAlignment="1" applyProtection="1">
      <alignment horizontal="center" vertical="center" wrapText="1"/>
    </xf>
    <xf numFmtId="0" fontId="16" fillId="12" borderId="30" xfId="1" applyFill="1" applyBorder="1" applyAlignment="1" applyProtection="1">
      <alignment horizontal="center" vertical="top" wrapText="1"/>
    </xf>
    <xf numFmtId="0" fontId="16" fillId="12" borderId="32" xfId="1" applyFill="1" applyBorder="1" applyAlignment="1" applyProtection="1">
      <alignment horizontal="center" vertical="top" wrapText="1"/>
    </xf>
    <xf numFmtId="0" fontId="21" fillId="12" borderId="16" xfId="1" applyFont="1" applyFill="1" applyBorder="1" applyAlignment="1" applyProtection="1">
      <alignment horizontal="center" vertical="top" wrapText="1"/>
    </xf>
    <xf numFmtId="0" fontId="21" fillId="12" borderId="36" xfId="1" applyFont="1" applyFill="1" applyBorder="1" applyAlignment="1" applyProtection="1">
      <alignment horizontal="center" vertical="top" wrapText="1"/>
    </xf>
    <xf numFmtId="0" fontId="21" fillId="12" borderId="33" xfId="1" applyFont="1" applyFill="1" applyBorder="1" applyAlignment="1" applyProtection="1">
      <alignment horizontal="center" vertical="center" wrapText="1"/>
    </xf>
    <xf numFmtId="0" fontId="15" fillId="0" borderId="29" xfId="0" applyFont="1" applyBorder="1" applyAlignment="1" applyProtection="1">
      <alignment horizontal="left" vertical="center" wrapText="1"/>
    </xf>
    <xf numFmtId="0" fontId="15" fillId="0" borderId="0" xfId="0" applyFont="1" applyBorder="1" applyAlignment="1" applyProtection="1">
      <alignment horizontal="left" vertical="center" wrapText="1"/>
    </xf>
    <xf numFmtId="0" fontId="15" fillId="0" borderId="46" xfId="0" applyFont="1" applyBorder="1" applyAlignment="1" applyProtection="1">
      <alignment horizontal="left" vertical="center" wrapText="1"/>
    </xf>
    <xf numFmtId="0" fontId="15" fillId="0" borderId="16" xfId="0" applyFont="1" applyBorder="1" applyAlignment="1" applyProtection="1">
      <alignment horizontal="left" vertical="center" wrapText="1"/>
    </xf>
    <xf numFmtId="0" fontId="15" fillId="0" borderId="33" xfId="0" applyFont="1" applyBorder="1" applyAlignment="1" applyProtection="1">
      <alignment horizontal="left" vertical="center" wrapText="1"/>
    </xf>
    <xf numFmtId="0" fontId="15" fillId="0" borderId="36" xfId="0" applyFont="1" applyBorder="1" applyAlignment="1" applyProtection="1">
      <alignment horizontal="left" vertical="center" wrapText="1"/>
    </xf>
    <xf numFmtId="49" fontId="7" fillId="14" borderId="16" xfId="0" applyNumberFormat="1" applyFont="1" applyFill="1" applyBorder="1" applyAlignment="1" applyProtection="1">
      <alignment horizontal="center" vertical="center"/>
      <protection locked="0"/>
    </xf>
    <xf numFmtId="49" fontId="7" fillId="14" borderId="33" xfId="0" applyNumberFormat="1" applyFont="1" applyFill="1" applyBorder="1" applyAlignment="1" applyProtection="1">
      <alignment horizontal="center" vertical="center"/>
      <protection locked="0"/>
    </xf>
    <xf numFmtId="49" fontId="7" fillId="14" borderId="34" xfId="0" applyNumberFormat="1" applyFont="1" applyFill="1" applyBorder="1" applyAlignment="1" applyProtection="1">
      <alignment horizontal="center" vertical="center"/>
      <protection locked="0"/>
    </xf>
    <xf numFmtId="0" fontId="28" fillId="16" borderId="23" xfId="0" applyFont="1" applyFill="1" applyBorder="1" applyAlignment="1" applyProtection="1">
      <alignment horizontal="center" vertical="center" wrapText="1"/>
    </xf>
    <xf numFmtId="0" fontId="28" fillId="16" borderId="2" xfId="0" applyFont="1" applyFill="1" applyBorder="1" applyAlignment="1" applyProtection="1">
      <alignment horizontal="center" vertical="center" wrapText="1"/>
    </xf>
    <xf numFmtId="0" fontId="28" fillId="16" borderId="3" xfId="0" applyFont="1" applyFill="1" applyBorder="1" applyAlignment="1" applyProtection="1">
      <alignment horizontal="center" vertical="center" wrapText="1"/>
    </xf>
    <xf numFmtId="0" fontId="6" fillId="14" borderId="44" xfId="0" applyFont="1" applyFill="1" applyBorder="1" applyAlignment="1" applyProtection="1">
      <alignment vertical="center" wrapText="1"/>
    </xf>
    <xf numFmtId="0" fontId="28" fillId="24" borderId="47" xfId="0" applyFont="1" applyFill="1" applyBorder="1" applyAlignment="1" applyProtection="1">
      <alignment horizontal="center"/>
    </xf>
    <xf numFmtId="0" fontId="28" fillId="24" borderId="0" xfId="0" applyFont="1" applyFill="1" applyBorder="1" applyAlignment="1" applyProtection="1">
      <alignment horizontal="center"/>
    </xf>
    <xf numFmtId="0" fontId="28" fillId="24" borderId="46" xfId="0" applyFont="1" applyFill="1" applyBorder="1" applyAlignment="1" applyProtection="1">
      <alignment horizontal="center"/>
    </xf>
    <xf numFmtId="0" fontId="6" fillId="9" borderId="1" xfId="0" applyFont="1" applyFill="1" applyBorder="1" applyAlignment="1" applyProtection="1">
      <alignment horizontal="center" wrapText="1"/>
    </xf>
    <xf numFmtId="0" fontId="6" fillId="4" borderId="1" xfId="0" applyFont="1" applyFill="1" applyBorder="1" applyAlignment="1" applyProtection="1">
      <alignment horizontal="center" wrapText="1"/>
    </xf>
    <xf numFmtId="0" fontId="28" fillId="10" borderId="1" xfId="0" applyFont="1" applyFill="1" applyBorder="1" applyAlignment="1" applyProtection="1"/>
    <xf numFmtId="0" fontId="8" fillId="0" borderId="48"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9" fillId="13" borderId="1" xfId="0" applyFont="1" applyFill="1" applyBorder="1" applyAlignment="1" applyProtection="1">
      <alignment horizontal="center" vertical="top" wrapText="1"/>
    </xf>
    <xf numFmtId="0" fontId="9" fillId="13" borderId="1" xfId="0" applyFont="1" applyFill="1" applyBorder="1" applyAlignment="1" applyProtection="1">
      <alignment horizontal="center" vertical="top"/>
    </xf>
    <xf numFmtId="0" fontId="7" fillId="0" borderId="0" xfId="0" applyFont="1" applyAlignment="1" applyProtection="1">
      <alignment vertical="top"/>
    </xf>
    <xf numFmtId="0" fontId="7" fillId="23" borderId="0" xfId="0" applyFont="1" applyFill="1" applyAlignment="1" applyProtection="1">
      <alignment vertical="top"/>
    </xf>
    <xf numFmtId="0" fontId="8" fillId="13" borderId="27" xfId="0" applyFont="1" applyFill="1" applyBorder="1" applyAlignment="1" applyProtection="1">
      <alignment horizontal="center" vertical="top" wrapText="1"/>
    </xf>
    <xf numFmtId="0" fontId="5" fillId="17" borderId="36" xfId="0" applyFont="1" applyFill="1" applyBorder="1" applyAlignment="1" applyProtection="1">
      <alignment horizontal="center"/>
    </xf>
    <xf numFmtId="0" fontId="11" fillId="0" borderId="0" xfId="0" applyFont="1" applyAlignment="1" applyProtection="1">
      <alignment vertical="center" wrapText="1"/>
    </xf>
    <xf numFmtId="0" fontId="11" fillId="0" borderId="18" xfId="0" applyFont="1" applyBorder="1" applyAlignment="1" applyProtection="1">
      <alignment vertical="center" wrapText="1"/>
    </xf>
    <xf numFmtId="0" fontId="21" fillId="12" borderId="1" xfId="1" applyFont="1" applyFill="1" applyBorder="1" applyAlignment="1" applyProtection="1">
      <alignment horizontal="center" vertical="center" wrapText="1"/>
    </xf>
    <xf numFmtId="0" fontId="21" fillId="12" borderId="1" xfId="1" applyFont="1" applyFill="1" applyBorder="1" applyAlignment="1" applyProtection="1">
      <alignment horizontal="center" vertical="top" wrapText="1"/>
    </xf>
    <xf numFmtId="0" fontId="21" fillId="12" borderId="30" xfId="1" applyFont="1" applyFill="1" applyBorder="1" applyAlignment="1" applyProtection="1">
      <alignment horizontal="center" vertical="center" wrapText="1"/>
    </xf>
    <xf numFmtId="0" fontId="7" fillId="12" borderId="1" xfId="0" applyFont="1" applyFill="1" applyBorder="1" applyAlignment="1" applyProtection="1"/>
    <xf numFmtId="0" fontId="21" fillId="8" borderId="16" xfId="1" applyFont="1" applyFill="1" applyBorder="1" applyAlignment="1" applyProtection="1">
      <alignment vertical="center" wrapText="1"/>
    </xf>
    <xf numFmtId="0" fontId="21" fillId="8" borderId="33" xfId="1" applyFont="1" applyFill="1" applyBorder="1" applyAlignment="1" applyProtection="1">
      <alignment vertical="center" wrapText="1"/>
    </xf>
    <xf numFmtId="0" fontId="21" fillId="8" borderId="36" xfId="1" applyFont="1" applyFill="1" applyBorder="1" applyAlignment="1" applyProtection="1">
      <alignment vertical="center" wrapText="1"/>
    </xf>
    <xf numFmtId="0" fontId="21" fillId="12" borderId="36" xfId="1" applyFont="1" applyFill="1" applyBorder="1" applyAlignment="1" applyProtection="1">
      <alignment horizontal="center" vertical="center" wrapText="1"/>
    </xf>
    <xf numFmtId="0" fontId="21" fillId="12" borderId="16" xfId="1" applyFont="1" applyFill="1" applyBorder="1" applyAlignment="1" applyProtection="1">
      <alignment horizontal="center" vertical="center" wrapText="1"/>
    </xf>
    <xf numFmtId="0" fontId="21" fillId="8" borderId="1" xfId="1" applyFont="1" applyFill="1" applyBorder="1" applyAlignment="1" applyProtection="1">
      <alignment horizontal="center" vertical="center" wrapText="1"/>
    </xf>
    <xf numFmtId="0" fontId="21" fillId="12" borderId="17" xfId="1" applyFont="1" applyFill="1" applyBorder="1" applyAlignment="1" applyProtection="1">
      <alignment horizontal="center" vertical="center" wrapText="1"/>
    </xf>
    <xf numFmtId="0" fontId="21" fillId="12" borderId="0" xfId="1" applyFont="1" applyFill="1" applyAlignment="1" applyProtection="1">
      <alignment horizontal="center" vertical="center" wrapText="1"/>
    </xf>
    <xf numFmtId="0" fontId="24" fillId="12" borderId="17" xfId="1" applyFont="1" applyFill="1" applyBorder="1" applyAlignment="1" applyProtection="1">
      <alignment horizontal="center" vertical="top" wrapText="1"/>
    </xf>
    <xf numFmtId="0" fontId="7" fillId="12" borderId="17" xfId="0" applyFont="1" applyFill="1" applyBorder="1" applyAlignment="1" applyProtection="1"/>
    <xf numFmtId="0" fontId="16" fillId="12" borderId="30" xfId="1" applyFill="1" applyBorder="1" applyAlignment="1" applyProtection="1">
      <alignment horizontal="center" vertical="center" wrapText="1"/>
    </xf>
    <xf numFmtId="0" fontId="21" fillId="12" borderId="0" xfId="1" applyFont="1" applyFill="1" applyAlignment="1" applyProtection="1">
      <alignment horizontal="center" vertical="top" wrapText="1"/>
    </xf>
    <xf numFmtId="0" fontId="5" fillId="13" borderId="38" xfId="0" applyFont="1" applyFill="1" applyBorder="1" applyAlignment="1" applyProtection="1">
      <alignment vertical="center"/>
    </xf>
    <xf numFmtId="0" fontId="5" fillId="13" borderId="39" xfId="0" applyFont="1" applyFill="1" applyBorder="1" applyAlignment="1" applyProtection="1">
      <alignment vertical="center"/>
    </xf>
    <xf numFmtId="0" fontId="5" fillId="13" borderId="40" xfId="0" applyFont="1" applyFill="1" applyBorder="1" applyAlignment="1" applyProtection="1">
      <alignment vertical="center"/>
    </xf>
    <xf numFmtId="0" fontId="15" fillId="0" borderId="42"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43" xfId="0" applyFont="1" applyBorder="1" applyAlignment="1" applyProtection="1">
      <alignment horizontal="left" vertical="center" wrapText="1"/>
    </xf>
    <xf numFmtId="0" fontId="15" fillId="0" borderId="29" xfId="0" applyFont="1" applyBorder="1" applyAlignment="1" applyProtection="1">
      <alignment horizontal="center" vertical="center" wrapText="1"/>
    </xf>
    <xf numFmtId="0" fontId="15" fillId="0" borderId="0" xfId="0" applyFont="1" applyBorder="1" applyAlignment="1" applyProtection="1">
      <alignment horizontal="center" vertical="center" wrapText="1"/>
    </xf>
    <xf numFmtId="0" fontId="15" fillId="0" borderId="46" xfId="0" applyFont="1" applyBorder="1" applyAlignment="1" applyProtection="1">
      <alignment horizontal="center" vertical="center" wrapText="1"/>
    </xf>
    <xf numFmtId="0" fontId="28" fillId="16" borderId="1" xfId="0" applyFont="1" applyFill="1" applyBorder="1" applyAlignment="1" applyProtection="1">
      <alignment horizontal="center" vertical="center" wrapText="1"/>
    </xf>
    <xf numFmtId="0" fontId="6" fillId="14" borderId="1" xfId="0" applyFont="1" applyFill="1" applyBorder="1" applyAlignment="1" applyProtection="1">
      <alignment vertical="center" wrapText="1"/>
    </xf>
    <xf numFmtId="0" fontId="28" fillId="24" borderId="29" xfId="0" applyFont="1" applyFill="1" applyBorder="1" applyAlignment="1" applyProtection="1">
      <alignment horizontal="center"/>
    </xf>
    <xf numFmtId="0" fontId="6" fillId="5" borderId="17" xfId="0" applyFont="1" applyFill="1" applyBorder="1" applyAlignment="1" applyProtection="1">
      <alignment horizontal="center" wrapText="1"/>
    </xf>
    <xf numFmtId="0" fontId="6" fillId="9" borderId="17" xfId="0" applyFont="1" applyFill="1" applyBorder="1" applyAlignment="1" applyProtection="1">
      <alignment horizontal="center" wrapText="1"/>
    </xf>
    <xf numFmtId="0" fontId="6" fillId="4" borderId="30" xfId="0" applyFont="1" applyFill="1" applyBorder="1" applyAlignment="1" applyProtection="1">
      <alignment horizontal="center" wrapText="1"/>
    </xf>
    <xf numFmtId="0" fontId="6" fillId="4" borderId="31" xfId="0" applyFont="1" applyFill="1" applyBorder="1" applyAlignment="1" applyProtection="1">
      <alignment horizontal="center" wrapText="1"/>
    </xf>
    <xf numFmtId="0" fontId="28" fillId="10" borderId="17" xfId="0" applyFont="1" applyFill="1" applyBorder="1" applyAlignment="1" applyProtection="1"/>
    <xf numFmtId="0" fontId="9" fillId="13" borderId="1" xfId="0"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6" fillId="13" borderId="1" xfId="0" applyFont="1" applyFill="1" applyBorder="1" applyAlignment="1" applyProtection="1">
      <alignment horizontal="left" vertical="center" wrapText="1"/>
    </xf>
    <xf numFmtId="0" fontId="10" fillId="13" borderId="1" xfId="0" applyFont="1" applyFill="1" applyBorder="1" applyAlignment="1" applyProtection="1">
      <alignment horizontal="center" vertical="center"/>
    </xf>
    <xf numFmtId="0" fontId="5" fillId="17" borderId="1" xfId="0" applyFont="1" applyFill="1" applyBorder="1" applyAlignment="1" applyProtection="1">
      <alignment horizontal="center"/>
    </xf>
    <xf numFmtId="0" fontId="5" fillId="11"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49" fontId="7" fillId="8" borderId="1" xfId="0" applyNumberFormat="1" applyFont="1" applyFill="1" applyBorder="1" applyAlignment="1" applyProtection="1">
      <alignment vertical="top" wrapText="1"/>
    </xf>
    <xf numFmtId="0" fontId="11" fillId="0" borderId="1" xfId="0" applyFont="1" applyBorder="1" applyAlignment="1" applyProtection="1">
      <alignment vertical="center" wrapText="1"/>
    </xf>
    <xf numFmtId="0" fontId="7" fillId="0" borderId="1" xfId="0" applyFont="1" applyBorder="1" applyAlignment="1" applyProtection="1">
      <alignment horizontal="center" vertical="center" wrapText="1"/>
    </xf>
    <xf numFmtId="0" fontId="16" fillId="12" borderId="0" xfId="1" applyFill="1" applyAlignment="1" applyProtection="1">
      <alignment horizontal="center" vertical="center" wrapText="1"/>
    </xf>
    <xf numFmtId="0" fontId="7" fillId="8" borderId="16" xfId="0" applyFont="1" applyFill="1" applyBorder="1" applyAlignment="1" applyProtection="1">
      <alignment horizontal="center" vertical="top" wrapText="1"/>
    </xf>
    <xf numFmtId="0" fontId="7" fillId="8" borderId="33" xfId="0" applyFont="1" applyFill="1" applyBorder="1" applyAlignment="1" applyProtection="1">
      <alignment horizontal="center" vertical="top" wrapText="1"/>
    </xf>
    <xf numFmtId="0" fontId="7" fillId="8" borderId="36" xfId="0" applyFont="1" applyFill="1" applyBorder="1" applyAlignment="1" applyProtection="1">
      <alignment horizontal="center" vertical="top" wrapText="1"/>
    </xf>
    <xf numFmtId="0" fontId="21" fillId="12" borderId="1" xfId="1" applyFont="1" applyFill="1" applyBorder="1" applyAlignment="1" applyProtection="1">
      <alignment horizontal="center" vertical="top" wrapText="1"/>
    </xf>
    <xf numFmtId="0" fontId="24" fillId="12" borderId="1" xfId="1" applyFont="1" applyFill="1" applyBorder="1" applyAlignment="1" applyProtection="1">
      <alignment horizontal="center" vertical="top" wrapText="1"/>
    </xf>
    <xf numFmtId="0" fontId="24" fillId="12" borderId="1" xfId="1" applyFont="1" applyFill="1" applyBorder="1" applyAlignment="1" applyProtection="1">
      <alignment horizontal="center" vertical="center" wrapText="1"/>
    </xf>
    <xf numFmtId="0" fontId="7" fillId="8" borderId="16" xfId="0" applyFont="1" applyFill="1" applyBorder="1" applyAlignment="1" applyProtection="1">
      <alignment horizontal="center"/>
    </xf>
    <xf numFmtId="0" fontId="7" fillId="8" borderId="33" xfId="0" applyFont="1" applyFill="1" applyBorder="1" applyAlignment="1" applyProtection="1">
      <alignment horizontal="center"/>
    </xf>
    <xf numFmtId="0" fontId="7" fillId="8" borderId="36" xfId="0" applyFont="1" applyFill="1" applyBorder="1" applyAlignment="1" applyProtection="1">
      <alignment horizontal="center"/>
    </xf>
    <xf numFmtId="0" fontId="21" fillId="12" borderId="1" xfId="1" applyFont="1" applyFill="1" applyBorder="1" applyAlignment="1" applyProtection="1">
      <alignment horizontal="center" vertical="center" wrapText="1"/>
    </xf>
    <xf numFmtId="0" fontId="15" fillId="0" borderId="1" xfId="0" applyFont="1" applyBorder="1" applyAlignment="1" applyProtection="1">
      <alignment horizontal="left" vertical="center" wrapText="1"/>
    </xf>
    <xf numFmtId="0" fontId="15" fillId="0" borderId="1" xfId="0" applyFont="1" applyBorder="1" applyAlignment="1" applyProtection="1">
      <alignment horizontal="center" vertical="center" wrapText="1"/>
    </xf>
    <xf numFmtId="0" fontId="28" fillId="24" borderId="1" xfId="0" applyFont="1" applyFill="1" applyBorder="1" applyAlignment="1" applyProtection="1">
      <alignment horizontal="center"/>
    </xf>
    <xf numFmtId="0" fontId="7" fillId="7" borderId="1" xfId="0" applyFont="1" applyFill="1" applyBorder="1" applyAlignment="1" applyProtection="1">
      <alignment vertical="center" wrapText="1"/>
    </xf>
    <xf numFmtId="0" fontId="7" fillId="7" borderId="16" xfId="0" applyFont="1" applyFill="1" applyBorder="1" applyAlignment="1" applyProtection="1">
      <alignment horizontal="center" vertical="center" wrapText="1"/>
    </xf>
    <xf numFmtId="0" fontId="7" fillId="7" borderId="33" xfId="0" applyFont="1" applyFill="1" applyBorder="1" applyAlignment="1" applyProtection="1">
      <alignment horizontal="center" vertical="center" wrapText="1"/>
    </xf>
    <xf numFmtId="0" fontId="7" fillId="7" borderId="36" xfId="0" applyFont="1" applyFill="1" applyBorder="1" applyAlignment="1" applyProtection="1">
      <alignment horizontal="center" vertical="center" wrapText="1"/>
    </xf>
    <xf numFmtId="0" fontId="7" fillId="0" borderId="1" xfId="0" applyFont="1" applyBorder="1" applyAlignment="1" applyProtection="1">
      <alignment horizontal="center" vertical="center"/>
    </xf>
    <xf numFmtId="0" fontId="7" fillId="8" borderId="1" xfId="0" applyFont="1" applyFill="1" applyBorder="1" applyAlignment="1" applyProtection="1">
      <alignment horizontal="center" vertical="top" wrapText="1"/>
    </xf>
    <xf numFmtId="49" fontId="7" fillId="15" borderId="1" xfId="0" applyNumberFormat="1" applyFont="1" applyFill="1" applyBorder="1" applyAlignment="1" applyProtection="1">
      <alignment vertical="top" wrapText="1"/>
    </xf>
    <xf numFmtId="0" fontId="5" fillId="13" borderId="1" xfId="0" applyFont="1" applyFill="1" applyBorder="1" applyAlignment="1" applyProtection="1">
      <alignment vertical="center" wrapText="1"/>
    </xf>
    <xf numFmtId="0" fontId="5" fillId="16" borderId="1"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wrapText="1"/>
    </xf>
    <xf numFmtId="0" fontId="2" fillId="8" borderId="16" xfId="0" applyFont="1" applyFill="1" applyBorder="1" applyAlignment="1" applyProtection="1">
      <alignment horizontal="center" vertical="top" wrapText="1"/>
    </xf>
    <xf numFmtId="0" fontId="2" fillId="8" borderId="33" xfId="0" applyFont="1" applyFill="1" applyBorder="1" applyAlignment="1" applyProtection="1">
      <alignment horizontal="center" vertical="top" wrapText="1"/>
    </xf>
    <xf numFmtId="0" fontId="2" fillId="8" borderId="36" xfId="0" applyFont="1" applyFill="1" applyBorder="1" applyAlignment="1" applyProtection="1">
      <alignment horizontal="center" vertical="top" wrapText="1"/>
    </xf>
    <xf numFmtId="0" fontId="21" fillId="15" borderId="16" xfId="1" applyFont="1" applyFill="1" applyBorder="1" applyAlignment="1" applyProtection="1">
      <alignment horizontal="center" vertical="center" wrapText="1"/>
    </xf>
    <xf numFmtId="0" fontId="21" fillId="15" borderId="33" xfId="1" applyFont="1" applyFill="1" applyBorder="1" applyAlignment="1" applyProtection="1">
      <alignment horizontal="center" vertical="center" wrapText="1"/>
    </xf>
    <xf numFmtId="0" fontId="21" fillId="15" borderId="36" xfId="1" applyFont="1" applyFill="1" applyBorder="1" applyAlignment="1" applyProtection="1">
      <alignment horizontal="center" vertical="center" wrapText="1"/>
    </xf>
    <xf numFmtId="0" fontId="5" fillId="13" borderId="48" xfId="0" applyFont="1" applyFill="1" applyBorder="1" applyAlignment="1" applyProtection="1">
      <alignment vertical="center" wrapText="1"/>
    </xf>
    <xf numFmtId="0" fontId="5" fillId="13" borderId="39" xfId="0" applyFont="1" applyFill="1" applyBorder="1" applyAlignment="1" applyProtection="1">
      <alignment vertical="center" wrapText="1"/>
    </xf>
    <xf numFmtId="0" fontId="15" fillId="0" borderId="16" xfId="0" applyFont="1" applyBorder="1" applyAlignment="1" applyProtection="1">
      <alignment horizontal="center" vertical="center" wrapText="1"/>
    </xf>
    <xf numFmtId="0" fontId="15" fillId="0" borderId="33" xfId="0" applyFont="1" applyBorder="1" applyAlignment="1" applyProtection="1">
      <alignment horizontal="center" vertical="center" wrapText="1"/>
    </xf>
    <xf numFmtId="0" fontId="15" fillId="0" borderId="36" xfId="0" applyFont="1" applyBorder="1" applyAlignment="1" applyProtection="1">
      <alignment horizontal="center" vertical="center" wrapText="1"/>
    </xf>
    <xf numFmtId="1" fontId="26" fillId="8" borderId="1" xfId="0" applyNumberFormat="1" applyFont="1" applyFill="1" applyBorder="1" applyAlignment="1" applyProtection="1">
      <alignment horizontal="center" vertical="center" wrapText="1"/>
    </xf>
    <xf numFmtId="1" fontId="0" fillId="8" borderId="16" xfId="0" applyNumberFormat="1" applyFill="1" applyBorder="1" applyAlignment="1" applyProtection="1">
      <alignment horizontal="center"/>
    </xf>
    <xf numFmtId="0" fontId="0" fillId="8" borderId="33" xfId="0" applyFill="1" applyBorder="1" applyAlignment="1" applyProtection="1">
      <alignment horizontal="center"/>
    </xf>
    <xf numFmtId="0" fontId="0" fillId="8" borderId="36" xfId="0" applyFill="1" applyBorder="1" applyAlignment="1" applyProtection="1">
      <alignment horizontal="center"/>
    </xf>
    <xf numFmtId="49" fontId="7" fillId="15" borderId="16" xfId="0" applyNumberFormat="1" applyFont="1" applyFill="1" applyBorder="1" applyAlignment="1" applyProtection="1">
      <alignment horizontal="center" vertical="top" wrapText="1"/>
    </xf>
    <xf numFmtId="49" fontId="7" fillId="15" borderId="33" xfId="0" applyNumberFormat="1" applyFont="1" applyFill="1" applyBorder="1" applyAlignment="1" applyProtection="1">
      <alignment horizontal="center" vertical="top" wrapText="1"/>
    </xf>
    <xf numFmtId="49" fontId="7" fillId="15" borderId="36" xfId="0" applyNumberFormat="1" applyFont="1" applyFill="1" applyBorder="1" applyAlignment="1" applyProtection="1">
      <alignment horizontal="center" vertical="top" wrapText="1"/>
    </xf>
  </cellXfs>
  <cellStyles count="2">
    <cellStyle name="Hyperlink" xfId="1" builtinId="8"/>
    <cellStyle name="Normal" xfId="0" builtinId="0"/>
  </cellStyles>
  <dxfs count="18">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C000"/>
        </patternFill>
      </fill>
      <border>
        <left style="thin">
          <color auto="1"/>
        </left>
        <right style="thin">
          <color auto="1"/>
        </right>
        <top style="thin">
          <color auto="1"/>
        </top>
        <bottom style="thin">
          <color auto="1"/>
        </bottom>
      </border>
    </dxf>
    <dxf>
      <font>
        <b/>
        <i val="0"/>
        <color auto="1"/>
      </font>
      <fill>
        <patternFill>
          <bgColor rgb="FF3AFA26"/>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C000"/>
        </patternFill>
      </fill>
      <border>
        <left style="thin">
          <color auto="1"/>
        </left>
        <right style="thin">
          <color auto="1"/>
        </right>
        <top style="thin">
          <color auto="1"/>
        </top>
        <bottom style="thin">
          <color auto="1"/>
        </bottom>
      </border>
    </dxf>
    <dxf>
      <font>
        <b/>
        <i val="0"/>
        <color auto="1"/>
      </font>
      <fill>
        <patternFill>
          <bgColor rgb="FF3AFA26"/>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C000"/>
        </patternFill>
      </fill>
      <border>
        <left style="thin">
          <color auto="1"/>
        </left>
        <right style="thin">
          <color auto="1"/>
        </right>
        <top style="thin">
          <color auto="1"/>
        </top>
        <bottom style="thin">
          <color auto="1"/>
        </bottom>
      </border>
    </dxf>
    <dxf>
      <font>
        <b/>
        <i val="0"/>
        <color auto="1"/>
      </font>
      <fill>
        <patternFill>
          <bgColor rgb="FF3AFA26"/>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C000"/>
        </patternFill>
      </fill>
      <border>
        <left style="thin">
          <color auto="1"/>
        </left>
        <right style="thin">
          <color auto="1"/>
        </right>
        <top style="thin">
          <color auto="1"/>
        </top>
        <bottom style="thin">
          <color auto="1"/>
        </bottom>
      </border>
    </dxf>
    <dxf>
      <font>
        <b/>
        <i val="0"/>
        <color auto="1"/>
      </font>
      <fill>
        <patternFill>
          <bgColor rgb="FF3AFA26"/>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C000"/>
        </patternFill>
      </fill>
      <border>
        <left style="thin">
          <color auto="1"/>
        </left>
        <right style="thin">
          <color auto="1"/>
        </right>
        <top style="thin">
          <color auto="1"/>
        </top>
        <bottom style="thin">
          <color auto="1"/>
        </bottom>
      </border>
    </dxf>
    <dxf>
      <font>
        <b/>
        <i val="0"/>
        <color auto="1"/>
      </font>
      <fill>
        <patternFill>
          <bgColor rgb="FF3AFA26"/>
        </patternFill>
      </fill>
      <border>
        <left style="thin">
          <color auto="1"/>
        </left>
        <right style="thin">
          <color auto="1"/>
        </right>
        <top style="thin">
          <color auto="1"/>
        </top>
        <bottom style="thin">
          <color auto="1"/>
        </bottom>
      </border>
    </dxf>
    <dxf>
      <font>
        <b/>
        <i val="0"/>
        <color auto="1"/>
      </font>
      <fill>
        <patternFill>
          <bgColor rgb="FFFF0000"/>
        </patternFill>
      </fill>
      <border>
        <left style="thin">
          <color auto="1"/>
        </left>
        <right style="thin">
          <color auto="1"/>
        </right>
        <top style="thin">
          <color auto="1"/>
        </top>
        <bottom style="thin">
          <color auto="1"/>
        </bottom>
      </border>
    </dxf>
    <dxf>
      <font>
        <b/>
        <i val="0"/>
        <color auto="1"/>
      </font>
      <fill>
        <patternFill>
          <bgColor rgb="FFFFC000"/>
        </patternFill>
      </fill>
      <border>
        <left style="thin">
          <color auto="1"/>
        </left>
        <right style="thin">
          <color auto="1"/>
        </right>
        <top style="thin">
          <color auto="1"/>
        </top>
        <bottom style="thin">
          <color auto="1"/>
        </bottom>
      </border>
    </dxf>
    <dxf>
      <font>
        <b/>
        <i val="0"/>
        <color auto="1"/>
      </font>
      <fill>
        <patternFill>
          <bgColor rgb="FF3AFA26"/>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EAD7F7"/>
      <color rgb="FF268989"/>
      <color rgb="FF99FF66"/>
      <color rgb="FF66FF33"/>
      <color rgb="FF006600"/>
      <color rgb="FFC8AEC5"/>
      <color rgb="FF00FF00"/>
      <color rgb="FF93372D"/>
      <color rgb="FFC77EF7"/>
      <color rgb="FFE51B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0</xdr:rowOff>
    </xdr:from>
    <xdr:to>
      <xdr:col>0</xdr:col>
      <xdr:colOff>504825</xdr:colOff>
      <xdr:row>1</xdr:row>
      <xdr:rowOff>0</xdr:rowOff>
    </xdr:to>
    <xdr:sp macro="" textlink="">
      <xdr:nvSpPr>
        <xdr:cNvPr id="4" name="Rectangle 3">
          <a:extLst>
            <a:ext uri="{FF2B5EF4-FFF2-40B4-BE49-F238E27FC236}">
              <a16:creationId xmlns:a16="http://schemas.microsoft.com/office/drawing/2014/main" id="{00000000-0008-0000-0000-000004000000}"/>
            </a:ext>
          </a:extLst>
        </xdr:cNvPr>
        <xdr:cNvSpPr/>
      </xdr:nvSpPr>
      <xdr:spPr bwMode="auto">
        <a:xfrm>
          <a:off x="19050" y="0"/>
          <a:ext cx="485775" cy="533400"/>
        </a:xfrm>
        <a:prstGeom prst="rect">
          <a:avLst/>
        </a:prstGeom>
        <a:solidFill>
          <a:sysClr val="window" lastClr="FFFFFF"/>
        </a:solidFill>
        <a:ln w="28575" cap="flat" cmpd="sng" algn="ctr">
          <a:solidFill>
            <a:srgbClr val="CAD402"/>
          </a:solidFill>
          <a:prstDash val="solid"/>
          <a:round/>
          <a:headEnd type="none" w="med" len="med"/>
          <a:tailEnd type="none" w="med" len="med"/>
        </a:ln>
        <a:effectLst/>
      </xdr:spPr>
      <xdr:txBody>
        <a:bodyPr vertOverflow="clip" horzOverflow="clip" wrap="square" lIns="0" tIns="0" rIns="0" bIns="0" rtlCol="0" anchor="t" upright="1"/>
        <a:lstStyle/>
        <a:p>
          <a:pPr algn="l"/>
          <a:endParaRPr lang="en-GB" sz="1100"/>
        </a:p>
      </xdr:txBody>
    </xdr:sp>
    <xdr:clientData/>
  </xdr:twoCellAnchor>
  <xdr:twoCellAnchor editAs="oneCell">
    <xdr:from>
      <xdr:col>0</xdr:col>
      <xdr:colOff>66675</xdr:colOff>
      <xdr:row>0</xdr:row>
      <xdr:rowOff>47626</xdr:rowOff>
    </xdr:from>
    <xdr:to>
      <xdr:col>0</xdr:col>
      <xdr:colOff>485637</xdr:colOff>
      <xdr:row>0</xdr:row>
      <xdr:rowOff>517152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47626"/>
          <a:ext cx="418962" cy="469526"/>
        </a:xfrm>
        <a:prstGeom prst="rect">
          <a:avLst/>
        </a:prstGeom>
      </xdr:spPr>
    </xdr:pic>
    <xdr:clientData/>
  </xdr:twoCellAnchor>
  <xdr:twoCellAnchor>
    <xdr:from>
      <xdr:col>4</xdr:col>
      <xdr:colOff>1732684</xdr:colOff>
      <xdr:row>0</xdr:row>
      <xdr:rowOff>0</xdr:rowOff>
    </xdr:from>
    <xdr:to>
      <xdr:col>5</xdr:col>
      <xdr:colOff>19050</xdr:colOff>
      <xdr:row>1</xdr:row>
      <xdr:rowOff>0</xdr:rowOff>
    </xdr:to>
    <xdr:sp macro="" textlink="">
      <xdr:nvSpPr>
        <xdr:cNvPr id="6" name="Rectangle 5">
          <a:extLst>
            <a:ext uri="{FF2B5EF4-FFF2-40B4-BE49-F238E27FC236}">
              <a16:creationId xmlns:a16="http://schemas.microsoft.com/office/drawing/2014/main" id="{00000000-0008-0000-0000-000006000000}"/>
            </a:ext>
          </a:extLst>
        </xdr:cNvPr>
        <xdr:cNvSpPr/>
      </xdr:nvSpPr>
      <xdr:spPr bwMode="auto">
        <a:xfrm>
          <a:off x="11915775" y="0"/>
          <a:ext cx="485775" cy="623455"/>
        </a:xfrm>
        <a:prstGeom prst="rect">
          <a:avLst/>
        </a:prstGeom>
        <a:solidFill>
          <a:sysClr val="window" lastClr="FFFFFF"/>
        </a:solidFill>
        <a:ln w="28575" cap="flat" cmpd="sng" algn="ctr">
          <a:solidFill>
            <a:srgbClr val="CAD402"/>
          </a:solidFill>
          <a:prstDash val="solid"/>
          <a:round/>
          <a:headEnd type="none" w="med" len="med"/>
          <a:tailEnd type="none" w="med" len="med"/>
        </a:ln>
        <a:effectLst/>
      </xdr:spPr>
      <xdr:txBody>
        <a:bodyPr vertOverflow="clip" horzOverflow="clip" wrap="square" lIns="0" tIns="0" rIns="0" bIns="0" rtlCol="0" anchor="t" upright="1"/>
        <a:lstStyle/>
        <a:p>
          <a:pPr algn="l"/>
          <a:endParaRPr lang="en-GB" sz="1100"/>
        </a:p>
      </xdr:txBody>
    </xdr:sp>
    <xdr:clientData/>
  </xdr:twoCellAnchor>
  <xdr:twoCellAnchor editAs="oneCell">
    <xdr:from>
      <xdr:col>4</xdr:col>
      <xdr:colOff>1743941</xdr:colOff>
      <xdr:row>0</xdr:row>
      <xdr:rowOff>91786</xdr:rowOff>
    </xdr:from>
    <xdr:to>
      <xdr:col>4</xdr:col>
      <xdr:colOff>2162903</xdr:colOff>
      <xdr:row>0</xdr:row>
      <xdr:rowOff>561312</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27032" y="91786"/>
          <a:ext cx="418962" cy="469526"/>
        </a:xfrm>
        <a:prstGeom prst="rect">
          <a:avLst/>
        </a:prstGeom>
      </xdr:spPr>
    </xdr:pic>
    <xdr:clientData/>
  </xdr:twoCellAnchor>
  <xdr:twoCellAnchor editAs="oneCell">
    <xdr:from>
      <xdr:col>4</xdr:col>
      <xdr:colOff>1594990</xdr:colOff>
      <xdr:row>3</xdr:row>
      <xdr:rowOff>48421</xdr:rowOff>
    </xdr:from>
    <xdr:to>
      <xdr:col>4</xdr:col>
      <xdr:colOff>2158711</xdr:colOff>
      <xdr:row>5</xdr:row>
      <xdr:rowOff>25977</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769422" y="2646148"/>
          <a:ext cx="563721" cy="30660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1FD09"/>
        </a:solidFill>
        <a:ln w="28575" cap="flat" cmpd="sng" algn="ctr">
          <a:solidFill>
            <a:srgbClr val="CAD402"/>
          </a:solidFill>
          <a:prstDash val="solid"/>
          <a:round/>
          <a:headEnd type="none" w="med" len="med"/>
          <a:tailEnd type="none" w="med" len="med"/>
        </a:ln>
        <a:effectLst/>
      </a:spPr>
      <a:bodyPr vertOverflow="clip" wrap="square" lIns="0" tIns="0" rIns="0" bIns="0" upright="1"/>
      <a:lstStyle/>
    </a:spDef>
    <a:lnDef>
      <a:spPr bwMode="auto">
        <a:xfrm>
          <a:off x="0" y="0"/>
          <a:ext cx="1" cy="1"/>
        </a:xfrm>
        <a:custGeom>
          <a:avLst/>
          <a:gdLst/>
          <a:ahLst/>
          <a:cxnLst/>
          <a:rect l="0" t="0" r="0" b="0"/>
          <a:pathLst/>
        </a:custGeom>
        <a:solidFill>
          <a:srgbClr val="F1FD09"/>
        </a:solidFill>
        <a:ln w="28575" cap="flat" cmpd="sng" algn="ctr">
          <a:solidFill>
            <a:srgbClr val="CAD402"/>
          </a:solidFill>
          <a:prstDash val="solid"/>
          <a:round/>
          <a:headEnd type="none" w="med" len="med"/>
          <a:tailEnd type="none" w="med" len="med"/>
        </a:ln>
        <a:effectLst/>
      </a:spPr>
      <a:bodyPr vertOverflow="clip" wrap="square" lIns="0"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westpartnership.co.uk/events-and-communication/" TargetMode="External"/><Relationship Id="rId13" Type="http://schemas.openxmlformats.org/officeDocument/2006/relationships/hyperlink" Target="https://education.gov.scot/improvement/learning-resources/the-moderation-cycle/" TargetMode="External"/><Relationship Id="rId3" Type="http://schemas.openxmlformats.org/officeDocument/2006/relationships/hyperlink" Target="https://education.gov.scot/nih/Documents/moderation-cycle.pdf" TargetMode="External"/><Relationship Id="rId7" Type="http://schemas.openxmlformats.org/officeDocument/2006/relationships/hyperlink" Target="https://education.gov.scot/media/zlkp1wxd/north-berwick-high-sketchnote.pdf" TargetMode="External"/><Relationship Id="rId12" Type="http://schemas.openxmlformats.org/officeDocument/2006/relationships/hyperlink" Target="https://education.gov.scot/improvement/learning-resources/the-moderation-cycle/" TargetMode="External"/><Relationship Id="rId2" Type="http://schemas.openxmlformats.org/officeDocument/2006/relationships/hyperlink" Target="https://www.westpartnership.co.uk/curriculum-learning-teaching-assessment/lta-cycle/" TargetMode="External"/><Relationship Id="rId1" Type="http://schemas.openxmlformats.org/officeDocument/2006/relationships/printerSettings" Target="../printerSettings/printerSettings3.bin"/><Relationship Id="rId6" Type="http://schemas.openxmlformats.org/officeDocument/2006/relationships/hyperlink" Target="https://blogs.glowscotland.org.uk/ab/sali/files/2015/01/MonitoringTracking200214_tcm4-754310.pdf" TargetMode="External"/><Relationship Id="rId11" Type="http://schemas.openxmlformats.org/officeDocument/2006/relationships/hyperlink" Target="https://journals.sagepub.com/doi/abs/10.1177/1365480219901064?ai=1gvoi&amp;mi=3ricys&amp;af=R" TargetMode="External"/><Relationship Id="rId5" Type="http://schemas.openxmlformats.org/officeDocument/2006/relationships/hyperlink" Target="https://link.springer.com/chapter/10.1007/978-981-13-1858-0_1" TargetMode="External"/><Relationship Id="rId10" Type="http://schemas.openxmlformats.org/officeDocument/2006/relationships/hyperlink" Target="https://educationendowmentfoundation.org.uk/education-evidence/guidance-reports/feedback" TargetMode="External"/><Relationship Id="rId4" Type="http://schemas.openxmlformats.org/officeDocument/2006/relationships/hyperlink" Target="https://journals.sagepub.com/doi/abs/10.1177/1365480219901064" TargetMode="External"/><Relationship Id="rId9" Type="http://schemas.openxmlformats.org/officeDocument/2006/relationships/hyperlink" Target="https://d2tic4wvo1iusb.cloudfront.net/eef-guidance-reports/feedback/EEF_Feedback_Recommendations_Poster.pdf?v=1676889458" TargetMode="External"/><Relationship Id="rId1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westpartnership.co.uk/download/8837" TargetMode="External"/><Relationship Id="rId13" Type="http://schemas.openxmlformats.org/officeDocument/2006/relationships/hyperlink" Target="https://www.westpartnership.co.uk/assessment-moderation/ongoing-assessment/" TargetMode="External"/><Relationship Id="rId18" Type="http://schemas.openxmlformats.org/officeDocument/2006/relationships/hyperlink" Target="https://education.gov.scot/improvement/learning-resources/dylan-wiliam-formative-assessment/" TargetMode="External"/><Relationship Id="rId3" Type="http://schemas.openxmlformats.org/officeDocument/2006/relationships/hyperlink" Target="https://assessmentmethods.weebly.com/involve-students.html" TargetMode="External"/><Relationship Id="rId7" Type="http://schemas.openxmlformats.org/officeDocument/2006/relationships/hyperlink" Target="https://educationendowmentfoundation.org.uk/education-evidence/guidance-reports/metacognition" TargetMode="External"/><Relationship Id="rId12" Type="http://schemas.openxmlformats.org/officeDocument/2006/relationships/hyperlink" Target="https://www.westpartnership.co.uk/assessment-moderation/high-quality-assessment/" TargetMode="External"/><Relationship Id="rId17" Type="http://schemas.openxmlformats.org/officeDocument/2006/relationships/hyperlink" Target="https://education.gov.scot/media/plwh4m3d/assessment-within-bge.pdf" TargetMode="External"/><Relationship Id="rId2" Type="http://schemas.openxmlformats.org/officeDocument/2006/relationships/hyperlink" Target="https://hwb.gov.wales/curriculum-for-wales/assessment-arrangements/supporting-learner-progression-assessment-guidance/" TargetMode="External"/><Relationship Id="rId16" Type="http://schemas.openxmlformats.org/officeDocument/2006/relationships/hyperlink" Target="https://education.gov.scot/improvement/practice-exemplars/dylan-wiliam-self-and-peer-assessment" TargetMode="External"/><Relationship Id="rId1" Type="http://schemas.openxmlformats.org/officeDocument/2006/relationships/printerSettings" Target="../printerSettings/printerSettings5.bin"/><Relationship Id="rId6" Type="http://schemas.openxmlformats.org/officeDocument/2006/relationships/hyperlink" Target="http://pz.harvard.edu/projects/visible-thinking" TargetMode="External"/><Relationship Id="rId11" Type="http://schemas.openxmlformats.org/officeDocument/2006/relationships/hyperlink" Target="https://www.westpartnership.co.uk/assessment-moderation/periodic-assessment/" TargetMode="External"/><Relationship Id="rId5" Type="http://schemas.openxmlformats.org/officeDocument/2006/relationships/hyperlink" Target="https://www.youtube.com/watch?v=J25d9aC1GZA" TargetMode="External"/><Relationship Id="rId15" Type="http://schemas.openxmlformats.org/officeDocument/2006/relationships/hyperlink" Target="https://www.ewc.wales/site/index.php/en/documents/research-and-statistics/action-research-reports/1458-what-impact-will-the-assimilation-of-pupil-voice-into-practice-have-upon-pupils-motivation-engagement-and-standards/file.html" TargetMode="External"/><Relationship Id="rId10" Type="http://schemas.openxmlformats.org/officeDocument/2006/relationships/hyperlink" Target="https://www.westpartnership.co.uk/assessment-moderation/standardised-assessments/" TargetMode="External"/><Relationship Id="rId19" Type="http://schemas.openxmlformats.org/officeDocument/2006/relationships/printerSettings" Target="../printerSettings/printerSettings6.bin"/><Relationship Id="rId4" Type="http://schemas.openxmlformats.org/officeDocument/2006/relationships/hyperlink" Target="https://thinkingpathwayz.weebly.com/" TargetMode="External"/><Relationship Id="rId9" Type="http://schemas.openxmlformats.org/officeDocument/2006/relationships/hyperlink" Target="https://www.westpartnership.co.uk/download/8841" TargetMode="External"/><Relationship Id="rId14" Type="http://schemas.openxmlformats.org/officeDocument/2006/relationships/hyperlink" Target="https://education.gov.scot/media/rjeovyau/assessment-within-bge-2020-21-update.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westpartnership.co.uk/assessment-moderation/standardised-assessments/" TargetMode="External"/><Relationship Id="rId13" Type="http://schemas.openxmlformats.org/officeDocument/2006/relationships/hyperlink" Target="https://education.gov.scot/improvement/self-evaluation/effective-school-improvement-planning-2022/" TargetMode="External"/><Relationship Id="rId3" Type="http://schemas.openxmlformats.org/officeDocument/2006/relationships/hyperlink" Target="https://resilienteducator.com/classroom-resources/how-teachers-use-student-data-to-improve-instruction/" TargetMode="External"/><Relationship Id="rId7" Type="http://schemas.openxmlformats.org/officeDocument/2006/relationships/hyperlink" Target="https://www.westpartnership.co.uk/assessment-moderation/periodic-assessment/" TargetMode="External"/><Relationship Id="rId12" Type="http://schemas.openxmlformats.org/officeDocument/2006/relationships/hyperlink" Target="https://www.cambridge-community.org.uk/professional-development/gswafl/index.html" TargetMode="External"/><Relationship Id="rId2" Type="http://schemas.openxmlformats.org/officeDocument/2006/relationships/hyperlink" Target="https://resilienteducator.com/classroom-resources/how-teachers-use-student-data-to-improve-instruction/" TargetMode="External"/><Relationship Id="rId1" Type="http://schemas.openxmlformats.org/officeDocument/2006/relationships/printerSettings" Target="../printerSettings/printerSettings7.bin"/><Relationship Id="rId6" Type="http://schemas.openxmlformats.org/officeDocument/2006/relationships/hyperlink" Target="https://www.westpartnership.co.uk/assessment-moderation/high-quality-assessment/" TargetMode="External"/><Relationship Id="rId11" Type="http://schemas.openxmlformats.org/officeDocument/2006/relationships/hyperlink" Target="https://education.gov.scot/media/plwh4m3d/assessment-within-bge.pdf" TargetMode="External"/><Relationship Id="rId5" Type="http://schemas.openxmlformats.org/officeDocument/2006/relationships/hyperlink" Target="https://www.westpartnership.co.uk/assessment-moderation/ongoing-assessment/" TargetMode="External"/><Relationship Id="rId15" Type="http://schemas.openxmlformats.org/officeDocument/2006/relationships/printerSettings" Target="../printerSettings/printerSettings8.bin"/><Relationship Id="rId10" Type="http://schemas.openxmlformats.org/officeDocument/2006/relationships/hyperlink" Target="https://education.gov.scot/media/rjeovyau/assessment-within-bge-2020-21-update.pdf" TargetMode="External"/><Relationship Id="rId4" Type="http://schemas.openxmlformats.org/officeDocument/2006/relationships/hyperlink" Target="https://theteachingdelusion.com/2019/12/09/the-teaching-learning-gap/" TargetMode="External"/><Relationship Id="rId9" Type="http://schemas.openxmlformats.org/officeDocument/2006/relationships/hyperlink" Target="https://www.tes.com/magazine/teaching-learning/secondary/why-teachers-should-assess-less-and-respond-more" TargetMode="External"/><Relationship Id="rId14" Type="http://schemas.openxmlformats.org/officeDocument/2006/relationships/hyperlink" Target="https://glowscotland-my.sharepoint.com/:b:/g/personal/gw17penfoldshona_glow_sch_uk/EScdIRVEFwpDs1geyzCQiR8BM1fcs1-EOTilaQZlJTh3nA?e=Lcear1"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education.gov.scot/media/n42nkkpp/townhill-sketchnote.pdf" TargetMode="External"/><Relationship Id="rId2" Type="http://schemas.openxmlformats.org/officeDocument/2006/relationships/hyperlink" Target="https://education.gov.scot/media/n42nkkpp/townhill-sketchnote.pdf" TargetMode="External"/><Relationship Id="rId1" Type="http://schemas.openxmlformats.org/officeDocument/2006/relationships/printerSettings" Target="../printerSettings/printerSettings9.bin"/><Relationship Id="rId6" Type="http://schemas.openxmlformats.org/officeDocument/2006/relationships/printerSettings" Target="../printerSettings/printerSettings10.bin"/><Relationship Id="rId5" Type="http://schemas.openxmlformats.org/officeDocument/2006/relationships/hyperlink" Target="https://www.westpartnership.co.uk/curriculum-learning-teaching-assessment/lta-cycle/" TargetMode="External"/><Relationship Id="rId4" Type="http://schemas.openxmlformats.org/officeDocument/2006/relationships/hyperlink" Target="https://www.westpartnership.co.uk/assessment-moderatio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westpartnership.co.uk/curriculum-learning-teaching-assessment/lta-cycle/" TargetMode="External"/><Relationship Id="rId2" Type="http://schemas.openxmlformats.org/officeDocument/2006/relationships/hyperlink" Target="https://education.gov.scot/improvement/learning-resources/digital-approach-to-moderation-in-the-broad-general-education/" TargetMode="External"/><Relationship Id="rId1" Type="http://schemas.openxmlformats.org/officeDocument/2006/relationships/printerSettings" Target="../printerSettings/printerSettings11.bin"/><Relationship Id="rId6" Type="http://schemas.openxmlformats.org/officeDocument/2006/relationships/printerSettings" Target="../printerSettings/printerSettings12.bin"/><Relationship Id="rId5" Type="http://schemas.openxmlformats.org/officeDocument/2006/relationships/hyperlink" Target="https://www.westpartnership.co.uk/assessment-moderation/standardised-assessments/" TargetMode="External"/><Relationship Id="rId4" Type="http://schemas.openxmlformats.org/officeDocument/2006/relationships/hyperlink" Target="https://education.gov.scot/media/cs5l0pm3/townhill_blog.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3372D"/>
  </sheetPr>
  <dimension ref="A1:H24"/>
  <sheetViews>
    <sheetView tabSelected="1" zoomScaleNormal="100" workbookViewId="0">
      <selection activeCell="C16" sqref="C16"/>
    </sheetView>
  </sheetViews>
  <sheetFormatPr defaultRowHeight="12.5" x14ac:dyDescent="0.25"/>
  <cols>
    <col min="1" max="1" width="91.54296875" style="1" customWidth="1"/>
    <col min="2" max="2" width="15.81640625" style="48" customWidth="1"/>
    <col min="3" max="3" width="18.453125" style="1" customWidth="1"/>
    <col min="4" max="4" width="26.7265625" style="1" customWidth="1"/>
    <col min="5" max="5" width="33" style="1" customWidth="1"/>
  </cols>
  <sheetData>
    <row r="1" spans="1:8" ht="49" customHeight="1" x14ac:dyDescent="0.25">
      <c r="A1" s="107" t="s">
        <v>31</v>
      </c>
      <c r="B1" s="108"/>
      <c r="C1" s="108"/>
      <c r="D1" s="108"/>
      <c r="E1" s="109"/>
    </row>
    <row r="2" spans="1:8" ht="336" hidden="1" customHeight="1" x14ac:dyDescent="0.25"/>
    <row r="3" spans="1:8" ht="155.25" customHeight="1" x14ac:dyDescent="0.25">
      <c r="A3" s="110" t="s">
        <v>90</v>
      </c>
      <c r="B3" s="111"/>
      <c r="C3" s="111"/>
      <c r="D3" s="111"/>
      <c r="E3" s="112"/>
      <c r="H3" s="51"/>
    </row>
    <row r="4" spans="1:8" ht="12.75" customHeight="1" x14ac:dyDescent="0.25">
      <c r="C4" s="113" t="s">
        <v>32</v>
      </c>
      <c r="D4" s="114"/>
      <c r="E4" s="115"/>
    </row>
    <row r="5" spans="1:8" x14ac:dyDescent="0.25">
      <c r="C5" s="116"/>
      <c r="D5" s="117"/>
      <c r="E5" s="118"/>
    </row>
    <row r="6" spans="1:8" x14ac:dyDescent="0.25">
      <c r="C6" s="119"/>
      <c r="D6" s="120"/>
      <c r="E6" s="121"/>
    </row>
    <row r="8" spans="1:8" ht="13" x14ac:dyDescent="0.3">
      <c r="A8" s="55" t="s">
        <v>40</v>
      </c>
      <c r="B8" s="55"/>
      <c r="C8" s="43"/>
    </row>
    <row r="9" spans="1:8" ht="13" x14ac:dyDescent="0.3">
      <c r="A9" s="56" t="s">
        <v>43</v>
      </c>
      <c r="B9" s="57" t="s">
        <v>51</v>
      </c>
    </row>
    <row r="10" spans="1:8" ht="13" x14ac:dyDescent="0.3">
      <c r="A10" s="58" t="s">
        <v>41</v>
      </c>
      <c r="B10" s="59" t="s">
        <v>42</v>
      </c>
      <c r="H10" s="50"/>
    </row>
    <row r="11" spans="1:8" ht="13" x14ac:dyDescent="0.3">
      <c r="A11" s="60" t="s">
        <v>18</v>
      </c>
      <c r="B11" s="61" t="s">
        <v>52</v>
      </c>
      <c r="H11" s="50"/>
    </row>
    <row r="12" spans="1:8" ht="13" x14ac:dyDescent="0.3">
      <c r="A12" s="53"/>
      <c r="B12" s="53"/>
      <c r="H12" s="50"/>
    </row>
    <row r="13" spans="1:8" ht="13" x14ac:dyDescent="0.3">
      <c r="A13" s="53"/>
      <c r="B13" s="53"/>
      <c r="H13" s="50"/>
    </row>
    <row r="14" spans="1:8" ht="13" x14ac:dyDescent="0.3">
      <c r="A14" s="53"/>
      <c r="B14" s="53"/>
      <c r="H14" s="50"/>
    </row>
    <row r="15" spans="1:8" x14ac:dyDescent="0.25">
      <c r="A15" s="50"/>
      <c r="B15" s="50"/>
      <c r="H15" s="52"/>
    </row>
    <row r="16" spans="1:8" x14ac:dyDescent="0.25">
      <c r="A16" s="50"/>
      <c r="B16" s="50"/>
    </row>
    <row r="18" spans="1:5" ht="26" x14ac:dyDescent="0.6">
      <c r="A18" s="104" t="s">
        <v>88</v>
      </c>
      <c r="C18" s="104" t="s">
        <v>86</v>
      </c>
    </row>
    <row r="19" spans="1:5" ht="26" x14ac:dyDescent="0.25">
      <c r="A19" s="172" t="s">
        <v>144</v>
      </c>
      <c r="B19" s="173"/>
      <c r="C19" s="105" t="str">
        <f>'Stage 1'!J5</f>
        <v>No Result</v>
      </c>
      <c r="D19" s="49"/>
      <c r="E19"/>
    </row>
    <row r="20" spans="1:5" ht="26" x14ac:dyDescent="0.25">
      <c r="A20" s="172" t="s">
        <v>85</v>
      </c>
      <c r="B20" s="173"/>
      <c r="C20" s="105" t="str">
        <f>'Stage 2'!K3</f>
        <v>No Result</v>
      </c>
      <c r="E20"/>
    </row>
    <row r="21" spans="1:5" ht="26" x14ac:dyDescent="0.25">
      <c r="A21" s="172" t="s">
        <v>23</v>
      </c>
      <c r="B21" s="173"/>
      <c r="C21" s="105" t="str">
        <f>'Stage 3'!M3</f>
        <v>No Result</v>
      </c>
      <c r="E21"/>
    </row>
    <row r="22" spans="1:5" ht="26" x14ac:dyDescent="0.25">
      <c r="A22" s="172" t="s">
        <v>30</v>
      </c>
      <c r="B22" s="173"/>
      <c r="C22" s="105" t="str">
        <f>'Stage 4'!J3</f>
        <v>No Result</v>
      </c>
      <c r="E22"/>
    </row>
    <row r="23" spans="1:5" ht="26" x14ac:dyDescent="0.25">
      <c r="A23" s="172" t="s">
        <v>119</v>
      </c>
      <c r="B23" s="173"/>
      <c r="C23" s="105" t="str">
        <f>'Stage 5'!J3</f>
        <v>No Result</v>
      </c>
      <c r="E23"/>
    </row>
    <row r="24" spans="1:5" x14ac:dyDescent="0.25">
      <c r="A24" s="67"/>
      <c r="B24" s="67"/>
      <c r="C24" s="67"/>
    </row>
  </sheetData>
  <sheetProtection algorithmName="SHA-512" hashValue="GEkTJa6fG3zR8b7JWlORmqSwRllKTutMecJzQWgatB9Mqxaw2kbg3KtWpzv0Jn84YO/8Ks58kdJR3p39k4Y/Dg==" saltValue="m7BcC+Wm2+qY9c/bydBqAA==" spinCount="100000" sheet="1" objects="1" scenarios="1"/>
  <customSheetViews>
    <customSheetView guid="{C43D11AD-0538-4028-B178-5C85859BE9F8}" hiddenRows="1" topLeftCell="A3">
      <selection activeCell="B25" sqref="B25"/>
      <pageMargins left="0.7" right="0.7" top="0.75" bottom="0.75" header="0.3" footer="0.3"/>
      <pageSetup paperSize="9" orientation="portrait" r:id="rId1"/>
    </customSheetView>
  </customSheetViews>
  <mergeCells count="8">
    <mergeCell ref="A21:B21"/>
    <mergeCell ref="A22:B22"/>
    <mergeCell ref="A23:B23"/>
    <mergeCell ref="A1:E1"/>
    <mergeCell ref="A3:E3"/>
    <mergeCell ref="C4:E6"/>
    <mergeCell ref="A19:B19"/>
    <mergeCell ref="A20:B20"/>
  </mergeCells>
  <conditionalFormatting sqref="C19:C23">
    <cfRule type="cellIs" dxfId="17" priority="1" operator="equal">
      <formula>"Green"</formula>
    </cfRule>
    <cfRule type="cellIs" dxfId="16" priority="2" operator="equal">
      <formula>"Amber"</formula>
    </cfRule>
    <cfRule type="cellIs" dxfId="15" priority="3" operator="equal">
      <formula>"Red"</formula>
    </cfRule>
  </conditionalFormatting>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77EF7"/>
  </sheetPr>
  <dimension ref="A1:R30"/>
  <sheetViews>
    <sheetView zoomScale="60" zoomScaleNormal="60" workbookViewId="0">
      <selection activeCell="S15" sqref="S15"/>
    </sheetView>
  </sheetViews>
  <sheetFormatPr defaultColWidth="8.7265625" defaultRowHeight="13" x14ac:dyDescent="0.3"/>
  <cols>
    <col min="1" max="1" width="75.81640625" style="80" customWidth="1"/>
    <col min="2" max="2" width="29.54296875" style="81" customWidth="1"/>
    <col min="3" max="3" width="29.1796875" style="82" customWidth="1"/>
    <col min="4" max="4" width="28.81640625" style="82" customWidth="1"/>
    <col min="5" max="5" width="24.1796875" style="73" customWidth="1"/>
    <col min="6" max="6" width="7.1796875" style="73" customWidth="1"/>
    <col min="7" max="7" width="26.1796875" style="73" customWidth="1"/>
    <col min="8" max="11" width="10.26953125" style="73" customWidth="1"/>
    <col min="12" max="12" width="8.7265625" style="74"/>
    <col min="13" max="17" width="8.7265625" style="73"/>
    <col min="18" max="18" width="8.1796875" style="75" hidden="1" customWidth="1"/>
    <col min="19" max="16384" width="8.7265625" style="73"/>
  </cols>
  <sheetData>
    <row r="1" spans="1:18" ht="27" customHeight="1" x14ac:dyDescent="0.3">
      <c r="A1" s="174" t="s">
        <v>15</v>
      </c>
      <c r="B1" s="175"/>
      <c r="C1" s="175"/>
      <c r="D1" s="175"/>
      <c r="E1" s="175"/>
      <c r="F1" s="175"/>
      <c r="G1" s="176"/>
      <c r="H1" s="72"/>
      <c r="I1" s="72"/>
      <c r="R1" s="162" t="str">
        <f>IF(E20=0,"No Result",IF(E20&gt;=13,"GREEN",IF(E20&gt;=8,"AMBER","RED")))</f>
        <v>No Result</v>
      </c>
    </row>
    <row r="2" spans="1:18" ht="20.149999999999999" customHeight="1" x14ac:dyDescent="0.3">
      <c r="A2" s="177" t="s">
        <v>93</v>
      </c>
      <c r="B2" s="250"/>
      <c r="C2" s="251"/>
      <c r="D2" s="251"/>
      <c r="E2" s="251"/>
      <c r="F2" s="251"/>
      <c r="G2" s="252"/>
      <c r="H2" s="72"/>
      <c r="I2" s="72"/>
    </row>
    <row r="3" spans="1:18" ht="20.149999999999999" customHeight="1" x14ac:dyDescent="0.3">
      <c r="A3" s="178" t="s">
        <v>0</v>
      </c>
      <c r="B3" s="250"/>
      <c r="C3" s="251"/>
      <c r="D3" s="251"/>
      <c r="E3" s="251"/>
      <c r="F3" s="251"/>
      <c r="G3" s="252"/>
      <c r="H3" s="72"/>
      <c r="I3" s="72"/>
    </row>
    <row r="4" spans="1:18" ht="20.149999999999999" customHeight="1" thickBot="1" x14ac:dyDescent="0.35">
      <c r="A4" s="179" t="s">
        <v>91</v>
      </c>
      <c r="B4" s="250"/>
      <c r="C4" s="251"/>
      <c r="D4" s="251"/>
      <c r="E4" s="251"/>
      <c r="F4" s="251"/>
      <c r="G4" s="252"/>
      <c r="H4" s="72"/>
      <c r="I4" s="72"/>
      <c r="L4" s="73"/>
      <c r="R4" s="73"/>
    </row>
    <row r="5" spans="1:18" ht="32.5" customHeight="1" x14ac:dyDescent="0.6">
      <c r="A5" s="180" t="s">
        <v>94</v>
      </c>
      <c r="B5" s="181"/>
      <c r="C5" s="181"/>
      <c r="D5" s="181"/>
      <c r="E5" s="181"/>
      <c r="F5" s="181"/>
      <c r="G5" s="181"/>
      <c r="H5" s="122" t="s">
        <v>87</v>
      </c>
      <c r="I5" s="122"/>
      <c r="J5" s="123" t="str">
        <f>R1</f>
        <v>No Result</v>
      </c>
      <c r="K5" s="123"/>
    </row>
    <row r="6" spans="1:18" ht="18" customHeight="1" x14ac:dyDescent="0.35">
      <c r="A6" s="182" t="s">
        <v>6</v>
      </c>
      <c r="B6" s="183" t="s">
        <v>7</v>
      </c>
      <c r="C6" s="184"/>
      <c r="D6" s="185"/>
      <c r="E6" s="186" t="s">
        <v>8</v>
      </c>
      <c r="F6" s="187"/>
      <c r="G6" s="187"/>
      <c r="H6" s="187"/>
      <c r="I6" s="187"/>
      <c r="J6" s="187"/>
      <c r="K6" s="188"/>
    </row>
    <row r="7" spans="1:18" ht="78.75" customHeight="1" x14ac:dyDescent="0.3">
      <c r="A7" s="189" t="s">
        <v>96</v>
      </c>
      <c r="B7" s="190" t="s">
        <v>97</v>
      </c>
      <c r="C7" s="191"/>
      <c r="D7" s="191"/>
      <c r="E7" s="192" t="s">
        <v>98</v>
      </c>
      <c r="F7" s="193"/>
      <c r="G7" s="193"/>
      <c r="H7" s="193"/>
      <c r="I7" s="193"/>
      <c r="J7" s="193"/>
      <c r="K7" s="194"/>
    </row>
    <row r="8" spans="1:18" ht="32.25" customHeight="1" x14ac:dyDescent="0.3">
      <c r="A8" s="195" t="s">
        <v>95</v>
      </c>
      <c r="B8" s="196"/>
      <c r="C8" s="196"/>
      <c r="D8" s="196"/>
      <c r="E8" s="196"/>
      <c r="F8" s="196"/>
      <c r="G8" s="196"/>
      <c r="H8" s="196"/>
      <c r="I8" s="196"/>
      <c r="J8" s="196"/>
      <c r="K8" s="197"/>
    </row>
    <row r="9" spans="1:18" ht="28.5" customHeight="1" x14ac:dyDescent="0.3">
      <c r="A9" s="198" t="s">
        <v>58</v>
      </c>
      <c r="B9" s="199"/>
      <c r="C9" s="199"/>
      <c r="D9" s="199"/>
      <c r="E9" s="199"/>
      <c r="F9" s="199"/>
      <c r="G9" s="199"/>
      <c r="H9" s="199"/>
      <c r="I9" s="199"/>
      <c r="J9" s="199"/>
      <c r="K9" s="200"/>
    </row>
    <row r="10" spans="1:18" ht="38.25" customHeight="1" thickBot="1" x14ac:dyDescent="0.55000000000000004">
      <c r="A10" s="201" t="s">
        <v>95</v>
      </c>
      <c r="B10" s="202" t="s">
        <v>18</v>
      </c>
      <c r="C10" s="202" t="s">
        <v>41</v>
      </c>
      <c r="D10" s="203" t="s">
        <v>43</v>
      </c>
      <c r="E10" s="204" t="s">
        <v>17</v>
      </c>
      <c r="F10" s="205"/>
      <c r="G10" s="206"/>
      <c r="H10" s="207" t="s">
        <v>4</v>
      </c>
      <c r="I10" s="208"/>
      <c r="J10" s="208"/>
      <c r="K10" s="209"/>
    </row>
    <row r="11" spans="1:18" ht="72.75" customHeight="1" x14ac:dyDescent="0.3">
      <c r="A11" s="210" t="s">
        <v>44</v>
      </c>
      <c r="B11" s="62"/>
      <c r="C11" s="45"/>
      <c r="D11" s="44"/>
      <c r="E11" s="213" t="s">
        <v>128</v>
      </c>
      <c r="F11" s="214"/>
      <c r="G11" s="215"/>
      <c r="H11" s="216" t="s">
        <v>54</v>
      </c>
      <c r="I11" s="217"/>
      <c r="J11" s="218" t="s">
        <v>105</v>
      </c>
      <c r="K11" s="219" t="s">
        <v>64</v>
      </c>
    </row>
    <row r="12" spans="1:18" ht="20.149999999999999" customHeight="1" x14ac:dyDescent="0.3">
      <c r="A12" s="211"/>
      <c r="B12" s="63"/>
      <c r="C12" s="63"/>
      <c r="D12" s="63"/>
      <c r="E12" s="220"/>
      <c r="F12" s="221"/>
      <c r="G12" s="222"/>
      <c r="H12" s="223"/>
      <c r="I12" s="224"/>
      <c r="J12" s="224"/>
      <c r="K12" s="225"/>
    </row>
    <row r="13" spans="1:18" ht="54.65" customHeight="1" x14ac:dyDescent="0.3">
      <c r="A13" s="210" t="s">
        <v>45</v>
      </c>
      <c r="B13" s="47"/>
      <c r="C13" s="46"/>
      <c r="D13" s="44"/>
      <c r="E13" s="214" t="s">
        <v>129</v>
      </c>
      <c r="F13" s="226"/>
      <c r="G13" s="227"/>
      <c r="H13" s="228" t="s">
        <v>22</v>
      </c>
      <c r="I13" s="229"/>
      <c r="J13" s="228" t="s">
        <v>80</v>
      </c>
      <c r="K13" s="229"/>
    </row>
    <row r="14" spans="1:18" ht="20.149999999999999" customHeight="1" x14ac:dyDescent="0.3">
      <c r="A14" s="211"/>
      <c r="B14" s="63"/>
      <c r="C14" s="63"/>
      <c r="D14" s="63"/>
      <c r="E14" s="230"/>
      <c r="F14" s="231"/>
      <c r="G14" s="232"/>
      <c r="H14" s="233"/>
      <c r="I14" s="234"/>
      <c r="J14" s="234"/>
      <c r="K14" s="235"/>
    </row>
    <row r="15" spans="1:18" ht="70.5" customHeight="1" x14ac:dyDescent="0.3">
      <c r="A15" s="212" t="s">
        <v>100</v>
      </c>
      <c r="B15" s="62"/>
      <c r="C15" s="46"/>
      <c r="D15" s="44"/>
      <c r="E15" s="213" t="s">
        <v>21</v>
      </c>
      <c r="F15" s="214"/>
      <c r="G15" s="215"/>
      <c r="H15" s="236" t="s">
        <v>105</v>
      </c>
      <c r="I15" s="236"/>
      <c r="J15" s="237" t="s">
        <v>89</v>
      </c>
      <c r="K15" s="238"/>
    </row>
    <row r="16" spans="1:18" ht="20.149999999999999" customHeight="1" x14ac:dyDescent="0.3">
      <c r="A16" s="211"/>
      <c r="B16" s="63"/>
      <c r="C16" s="63"/>
      <c r="D16" s="63"/>
      <c r="E16" s="230"/>
      <c r="F16" s="231"/>
      <c r="G16" s="232"/>
      <c r="H16" s="233"/>
      <c r="I16" s="234"/>
      <c r="J16" s="234"/>
      <c r="K16" s="235"/>
    </row>
    <row r="17" spans="1:11" ht="70.5" customHeight="1" x14ac:dyDescent="0.3">
      <c r="A17" s="212" t="s">
        <v>99</v>
      </c>
      <c r="B17" s="62"/>
      <c r="C17" s="46"/>
      <c r="D17" s="44"/>
      <c r="E17" s="213" t="s">
        <v>102</v>
      </c>
      <c r="F17" s="214"/>
      <c r="G17" s="215"/>
      <c r="H17" s="239" t="s">
        <v>55</v>
      </c>
      <c r="I17" s="240"/>
      <c r="J17" s="241" t="s">
        <v>56</v>
      </c>
      <c r="K17" s="242"/>
    </row>
    <row r="18" spans="1:11" ht="20.149999999999999" customHeight="1" x14ac:dyDescent="0.3">
      <c r="A18" s="211"/>
      <c r="B18" s="63"/>
      <c r="C18" s="63"/>
      <c r="D18" s="63"/>
      <c r="E18" s="230"/>
      <c r="F18" s="231"/>
      <c r="G18" s="232"/>
      <c r="H18" s="233"/>
      <c r="I18" s="234"/>
      <c r="J18" s="234"/>
      <c r="K18" s="235"/>
    </row>
    <row r="19" spans="1:11" ht="70.5" customHeight="1" x14ac:dyDescent="0.3">
      <c r="A19" s="212" t="s">
        <v>101</v>
      </c>
      <c r="B19" s="62"/>
      <c r="C19" s="46"/>
      <c r="D19" s="44"/>
      <c r="E19" s="213" t="s">
        <v>103</v>
      </c>
      <c r="F19" s="214"/>
      <c r="G19" s="215"/>
      <c r="H19" s="228" t="s">
        <v>57</v>
      </c>
      <c r="I19" s="243"/>
      <c r="J19" s="243"/>
      <c r="K19" s="229"/>
    </row>
    <row r="20" spans="1:11" ht="27" customHeight="1" x14ac:dyDescent="0.3">
      <c r="A20" s="211"/>
      <c r="B20" s="169">
        <f>COUNTIF(B11:B19,"x")*3</f>
        <v>0</v>
      </c>
      <c r="C20" s="169">
        <f>COUNTIF(C11:C19,"x")*2</f>
        <v>0</v>
      </c>
      <c r="D20" s="169">
        <f>COUNTIF(D11:D19,"x")*1</f>
        <v>0</v>
      </c>
      <c r="E20" s="169">
        <f>SUM(B20:D20)</f>
        <v>0</v>
      </c>
      <c r="F20" s="78"/>
      <c r="G20" s="78"/>
      <c r="H20" s="78"/>
      <c r="I20" s="78"/>
      <c r="J20" s="78"/>
      <c r="K20" s="79"/>
    </row>
    <row r="21" spans="1:11" ht="49.5" customHeight="1" x14ac:dyDescent="0.3">
      <c r="A21" s="171" t="str">
        <f>A10</f>
        <v>1. Engaging with the Learning, Teaching and Assessment Cycle</v>
      </c>
      <c r="B21" s="171"/>
      <c r="C21" s="171"/>
      <c r="D21" s="171"/>
      <c r="E21" s="171"/>
      <c r="F21" s="171"/>
      <c r="G21" s="171"/>
      <c r="H21" s="171"/>
      <c r="I21" s="171"/>
      <c r="J21" s="171"/>
      <c r="K21" s="171"/>
    </row>
    <row r="22" spans="1:11" ht="20.149999999999999" customHeight="1" x14ac:dyDescent="0.3">
      <c r="A22" s="244" t="s">
        <v>104</v>
      </c>
      <c r="B22" s="245"/>
      <c r="C22" s="245"/>
      <c r="D22" s="246"/>
      <c r="E22" s="247" t="s">
        <v>46</v>
      </c>
      <c r="F22" s="248"/>
      <c r="G22" s="248"/>
      <c r="H22" s="248"/>
      <c r="I22" s="248"/>
      <c r="J22" s="248"/>
      <c r="K22" s="249"/>
    </row>
    <row r="23" spans="1:11" ht="154.5" customHeight="1" x14ac:dyDescent="0.3">
      <c r="A23" s="125"/>
      <c r="B23" s="125"/>
      <c r="C23" s="125"/>
      <c r="D23" s="125"/>
      <c r="E23" s="124"/>
      <c r="F23" s="124"/>
      <c r="G23" s="124"/>
      <c r="H23" s="124"/>
      <c r="I23" s="124"/>
      <c r="J23" s="124"/>
      <c r="K23" s="124"/>
    </row>
    <row r="24" spans="1:11" ht="20.149999999999999" customHeight="1" x14ac:dyDescent="0.3"/>
    <row r="25" spans="1:11" ht="20.149999999999999" customHeight="1" x14ac:dyDescent="0.3"/>
    <row r="26" spans="1:11" ht="19.5" customHeight="1" x14ac:dyDescent="0.3"/>
    <row r="27" spans="1:11" ht="99" customHeight="1" x14ac:dyDescent="0.3"/>
    <row r="28" spans="1:11" ht="20.149999999999999" customHeight="1" x14ac:dyDescent="0.3"/>
    <row r="29" spans="1:11" ht="117" customHeight="1" x14ac:dyDescent="0.3"/>
    <row r="30" spans="1:11" x14ac:dyDescent="0.3">
      <c r="A30" s="83"/>
    </row>
  </sheetData>
  <sheetProtection algorithmName="SHA-512" hashValue="EuXSf1eq/yDRl80V3XkV1TLRNhNT4yeKtVWQ43eNsavzhhcAnRNzAH5wKZguI67R91br57UK1jUlxJedwEwcFA==" saltValue="pYYNqhKukRWuJLL7DPDiag==" spinCount="100000" sheet="1" objects="1" scenarios="1"/>
  <customSheetViews>
    <customSheetView guid="{C43D11AD-0538-4028-B178-5C85859BE9F8}" scale="75" printArea="1">
      <selection activeCell="A7" sqref="A7"/>
      <pageMargins left="0.35433070866141736" right="0.35433070866141736" top="0.11811023622047245" bottom="0.19685039370078741" header="0.31496062992125984" footer="0.23622047244094491"/>
      <printOptions horizontalCentered="1"/>
      <pageSetup paperSize="9" scale="90" fitToHeight="9" orientation="portrait" r:id="rId1"/>
      <headerFooter alignWithMargins="0"/>
    </customSheetView>
  </customSheetViews>
  <mergeCells count="37">
    <mergeCell ref="B2:G2"/>
    <mergeCell ref="B3:G3"/>
    <mergeCell ref="B4:G4"/>
    <mergeCell ref="A21:K21"/>
    <mergeCell ref="E22:K22"/>
    <mergeCell ref="E23:K23"/>
    <mergeCell ref="A1:G1"/>
    <mergeCell ref="A5:G5"/>
    <mergeCell ref="H15:I15"/>
    <mergeCell ref="J15:K15"/>
    <mergeCell ref="J17:K17"/>
    <mergeCell ref="H19:K19"/>
    <mergeCell ref="A23:D23"/>
    <mergeCell ref="A22:D22"/>
    <mergeCell ref="E13:G13"/>
    <mergeCell ref="E15:G15"/>
    <mergeCell ref="E17:G17"/>
    <mergeCell ref="E19:G19"/>
    <mergeCell ref="H17:I17"/>
    <mergeCell ref="H18:K18"/>
    <mergeCell ref="H12:K12"/>
    <mergeCell ref="H14:K14"/>
    <mergeCell ref="H16:K16"/>
    <mergeCell ref="J13:K13"/>
    <mergeCell ref="H13:I13"/>
    <mergeCell ref="B6:D6"/>
    <mergeCell ref="H5:I5"/>
    <mergeCell ref="J5:K5"/>
    <mergeCell ref="B7:D7"/>
    <mergeCell ref="E11:G11"/>
    <mergeCell ref="E10:G10"/>
    <mergeCell ref="H10:K10"/>
    <mergeCell ref="A9:K9"/>
    <mergeCell ref="A8:K8"/>
    <mergeCell ref="E7:K7"/>
    <mergeCell ref="E6:K6"/>
    <mergeCell ref="H11:I11"/>
  </mergeCells>
  <phoneticPr fontId="0" type="noConversion"/>
  <conditionalFormatting sqref="J5">
    <cfRule type="cellIs" dxfId="14" priority="1" operator="equal">
      <formula>"Green"</formula>
    </cfRule>
    <cfRule type="cellIs" dxfId="13" priority="2" operator="equal">
      <formula>"Amber"</formula>
    </cfRule>
    <cfRule type="cellIs" dxfId="12" priority="3" operator="equal">
      <formula>"Red"</formula>
    </cfRule>
  </conditionalFormatting>
  <dataValidations xWindow="807" yWindow="399" count="3">
    <dataValidation type="list" allowBlank="1" showDropDown="1" showInputMessage="1" showErrorMessage="1" errorTitle="Incorrect character" error="Please input an &quot;x&quot; in the appropriate column only." promptTitle="Hint:" prompt="Please ensure that only one &quot;x&quot; per line is entered" sqref="B13:D13 B17:D17 B15:E15 B11:D11 B19:D19">
      <formula1>"x"</formula1>
    </dataValidation>
    <dataValidation allowBlank="1" showInputMessage="1" showErrorMessage="1" errorTitle="Input date" error="Date has to be entered as &quot;dd/mm/yy&quot; and between 01/01/03 and 31/12/10." promptTitle="Input date" prompt="Date has to be entered as &quot;dd/mm/yy&quot;" sqref="B3"/>
    <dataValidation type="textLength" allowBlank="1" showInputMessage="1" showErrorMessage="1" sqref="B12:D12 B16:D16 B14:D14 B18:D18">
      <formula1>0</formula1>
      <formula2>0</formula2>
    </dataValidation>
  </dataValidations>
  <hyperlinks>
    <hyperlink ref="H13" r:id="rId2" display="https://www.westpartnership.co.uk/curriculum-learning-teaching-assessment/lta-cycle/"/>
    <hyperlink ref="H11" r:id="rId3" display="https://education.gov.scot/nih/Documents/moderation-cycle.pdf"/>
    <hyperlink ref="H17" r:id="rId4" display="https://journals.sagepub.com/doi/abs/10.1177/1365480219901064"/>
    <hyperlink ref="J17" r:id="rId5" display="https://link.springer.com/chapter/10.1007/978-981-13-1858-0_1"/>
    <hyperlink ref="H19" r:id="rId6" display="https://blogs.glowscotland.org.uk/ab/sali/files/2015/01/MonitoringTracking200214_tcm4-754310.pdf"/>
    <hyperlink ref="K11" r:id="rId7" display="https://education.gov.scot/media/zlkp1wxd/north-berwick-high-sketchnote.pdf"/>
    <hyperlink ref="J13" r:id="rId8" display="https://www.westpartnership.co.uk/events-and-communication/"/>
    <hyperlink ref="J15" r:id="rId9" display="https://d2tic4wvo1iusb.cloudfront.net/eef-guidance-reports/feedback/EEF_Feedback_Recommendations_Poster.pdf?v=1676889458"/>
    <hyperlink ref="J15:K15" r:id="rId10" display="EEF Feedback Recommendations"/>
    <hyperlink ref="H17:I17" r:id="rId11" display="Student voice to improve schools: Perspectives from students, teachers and leaders in ‘perfect’ conditions - Mari-Ana Jones, Sara Bubb, 2021 (sagepub.com)"/>
    <hyperlink ref="H15:I15" r:id="rId12" display="Education Scotland - Moderation"/>
    <hyperlink ref="J11" r:id="rId13"/>
  </hyperlinks>
  <printOptions horizontalCentered="1"/>
  <pageMargins left="0.35433070866141736" right="0.35433070866141736" top="0.11811023622047245" bottom="0.19685039370078741" header="0.31496062992125984" footer="0.23622047244094491"/>
  <pageSetup paperSize="9" scale="90" fitToHeight="9" orientation="portrait" r:id="rId14"/>
  <headerFooter alignWithMargins="0"/>
  <cellWatches>
    <cellWatch r="C3"/>
  </cellWatch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51BC8"/>
  </sheetPr>
  <dimension ref="A1:R26"/>
  <sheetViews>
    <sheetView zoomScale="70" zoomScaleNormal="70" workbookViewId="0">
      <selection activeCell="U20" sqref="U20"/>
    </sheetView>
  </sheetViews>
  <sheetFormatPr defaultColWidth="9.1796875" defaultRowHeight="13" x14ac:dyDescent="0.3"/>
  <cols>
    <col min="1" max="1" width="69.81640625" style="80" customWidth="1"/>
    <col min="2" max="2" width="29.7265625" style="81" customWidth="1"/>
    <col min="3" max="4" width="29.7265625" style="82" customWidth="1"/>
    <col min="5" max="5" width="23.81640625" style="73" customWidth="1"/>
    <col min="6" max="6" width="7.26953125" style="73" customWidth="1"/>
    <col min="7" max="7" width="26.453125" style="73" customWidth="1"/>
    <col min="8" max="8" width="10.54296875" style="73" customWidth="1"/>
    <col min="9" max="12" width="10.26953125" style="73" customWidth="1"/>
    <col min="13" max="17" width="9.1796875" style="73"/>
    <col min="18" max="18" width="0" style="75" hidden="1" customWidth="1"/>
    <col min="19" max="16384" width="9.1796875" style="73"/>
  </cols>
  <sheetData>
    <row r="1" spans="1:18" ht="27" customHeight="1" thickBot="1" x14ac:dyDescent="0.35">
      <c r="A1" s="253" t="s">
        <v>16</v>
      </c>
      <c r="B1" s="254"/>
      <c r="C1" s="254"/>
      <c r="D1" s="254"/>
      <c r="E1" s="254"/>
      <c r="F1" s="254"/>
      <c r="G1" s="254"/>
      <c r="H1" s="255"/>
      <c r="R1" s="162" t="str">
        <f>IF(E16=0,"No Result",IF(E16&gt;=10,"GREEN",IF(E16&gt;=6,"AMBER","RED")))</f>
        <v>No Result</v>
      </c>
    </row>
    <row r="2" spans="1:18" ht="20.149999999999999" customHeight="1" x14ac:dyDescent="0.3">
      <c r="A2" s="256" t="s">
        <v>0</v>
      </c>
      <c r="B2" s="128"/>
      <c r="C2" s="128"/>
      <c r="D2" s="128"/>
      <c r="E2" s="128"/>
      <c r="F2" s="128"/>
      <c r="G2" s="128"/>
      <c r="H2" s="128"/>
    </row>
    <row r="3" spans="1:18" ht="33" customHeight="1" x14ac:dyDescent="0.6">
      <c r="A3" s="257" t="s">
        <v>106</v>
      </c>
      <c r="B3" s="258"/>
      <c r="C3" s="258"/>
      <c r="D3" s="258"/>
      <c r="E3" s="258"/>
      <c r="F3" s="258"/>
      <c r="G3" s="258"/>
      <c r="H3" s="259"/>
      <c r="I3" s="262" t="s">
        <v>87</v>
      </c>
      <c r="J3" s="262"/>
      <c r="K3" s="127" t="str">
        <f>R1</f>
        <v>No Result</v>
      </c>
      <c r="L3" s="127"/>
    </row>
    <row r="4" spans="1:18" ht="18" customHeight="1" x14ac:dyDescent="0.35">
      <c r="A4" s="182" t="s">
        <v>6</v>
      </c>
      <c r="B4" s="260" t="s">
        <v>7</v>
      </c>
      <c r="C4" s="260"/>
      <c r="D4" s="260"/>
      <c r="E4" s="261" t="s">
        <v>8</v>
      </c>
      <c r="F4" s="261"/>
      <c r="G4" s="261"/>
      <c r="H4" s="261"/>
      <c r="I4" s="261"/>
      <c r="J4" s="261"/>
      <c r="K4" s="261"/>
      <c r="L4" s="261"/>
    </row>
    <row r="5" spans="1:18" ht="69.650000000000006" customHeight="1" x14ac:dyDescent="0.3">
      <c r="A5" s="263" t="s">
        <v>60</v>
      </c>
      <c r="B5" s="264" t="s">
        <v>61</v>
      </c>
      <c r="C5" s="264"/>
      <c r="D5" s="264"/>
      <c r="E5" s="126" t="s">
        <v>121</v>
      </c>
      <c r="F5" s="126"/>
      <c r="G5" s="126"/>
      <c r="H5" s="126"/>
      <c r="I5" s="126"/>
      <c r="J5" s="126"/>
      <c r="K5" s="126"/>
      <c r="L5" s="126"/>
    </row>
    <row r="6" spans="1:18" s="267" customFormat="1" ht="23.5" x14ac:dyDescent="0.25">
      <c r="A6" s="265" t="s">
        <v>107</v>
      </c>
      <c r="B6" s="266"/>
      <c r="C6" s="266"/>
      <c r="D6" s="266"/>
      <c r="E6" s="266"/>
      <c r="F6" s="266"/>
      <c r="G6" s="266"/>
      <c r="H6" s="266"/>
      <c r="I6" s="266"/>
      <c r="J6" s="266"/>
      <c r="K6" s="266"/>
      <c r="L6" s="266"/>
      <c r="R6" s="268"/>
    </row>
    <row r="7" spans="1:18" ht="27" customHeight="1" x14ac:dyDescent="0.3">
      <c r="A7" s="198" t="s">
        <v>59</v>
      </c>
      <c r="B7" s="199"/>
      <c r="C7" s="199"/>
      <c r="D7" s="199"/>
      <c r="E7" s="199"/>
      <c r="F7" s="199"/>
      <c r="G7" s="199"/>
      <c r="H7" s="199"/>
      <c r="I7" s="199"/>
      <c r="J7" s="199"/>
      <c r="K7" s="199"/>
      <c r="L7" s="200"/>
    </row>
    <row r="8" spans="1:18" ht="18" customHeight="1" thickBot="1" x14ac:dyDescent="0.55000000000000004">
      <c r="A8" s="269" t="s">
        <v>112</v>
      </c>
      <c r="B8" s="202" t="s">
        <v>18</v>
      </c>
      <c r="C8" s="202" t="s">
        <v>41</v>
      </c>
      <c r="D8" s="203" t="s">
        <v>53</v>
      </c>
      <c r="E8" s="204" t="s">
        <v>17</v>
      </c>
      <c r="F8" s="205"/>
      <c r="G8" s="270"/>
      <c r="H8" s="207" t="s">
        <v>4</v>
      </c>
      <c r="I8" s="208"/>
      <c r="J8" s="208"/>
      <c r="K8" s="208"/>
      <c r="L8" s="209"/>
    </row>
    <row r="9" spans="1:18" ht="77.25" customHeight="1" x14ac:dyDescent="0.3">
      <c r="A9" s="271" t="s">
        <v>108</v>
      </c>
      <c r="B9" s="62"/>
      <c r="C9" s="45"/>
      <c r="D9" s="65"/>
      <c r="E9" s="214" t="s">
        <v>111</v>
      </c>
      <c r="F9" s="226"/>
      <c r="G9" s="227"/>
      <c r="H9" s="273" t="s">
        <v>20</v>
      </c>
      <c r="I9" s="274" t="s">
        <v>34</v>
      </c>
      <c r="J9" s="273" t="s">
        <v>19</v>
      </c>
      <c r="K9" s="275" t="s">
        <v>79</v>
      </c>
      <c r="L9" s="276"/>
    </row>
    <row r="10" spans="1:18" ht="25.5" customHeight="1" x14ac:dyDescent="0.3">
      <c r="A10" s="211"/>
      <c r="B10" s="63"/>
      <c r="C10" s="63"/>
      <c r="D10" s="63"/>
      <c r="E10" s="220"/>
      <c r="F10" s="221"/>
      <c r="G10" s="222"/>
      <c r="H10" s="277"/>
      <c r="I10" s="278"/>
      <c r="J10" s="278"/>
      <c r="K10" s="278"/>
      <c r="L10" s="279"/>
    </row>
    <row r="11" spans="1:18" ht="66" customHeight="1" x14ac:dyDescent="0.3">
      <c r="A11" s="272" t="s">
        <v>47</v>
      </c>
      <c r="B11" s="62"/>
      <c r="C11" s="45"/>
      <c r="D11" s="65"/>
      <c r="E11" s="213" t="s">
        <v>130</v>
      </c>
      <c r="F11" s="214"/>
      <c r="G11" s="215"/>
      <c r="H11" s="280" t="s">
        <v>33</v>
      </c>
      <c r="I11" s="281" t="s">
        <v>65</v>
      </c>
      <c r="J11" s="273" t="s">
        <v>66</v>
      </c>
      <c r="K11" s="273" t="s">
        <v>67</v>
      </c>
      <c r="L11" s="281" t="s">
        <v>68</v>
      </c>
      <c r="M11" s="93"/>
    </row>
    <row r="12" spans="1:18" ht="25.5" customHeight="1" x14ac:dyDescent="0.3">
      <c r="A12" s="211"/>
      <c r="B12" s="63"/>
      <c r="C12" s="63"/>
      <c r="D12" s="63"/>
      <c r="E12" s="220"/>
      <c r="F12" s="221"/>
      <c r="G12" s="222"/>
      <c r="H12" s="282"/>
      <c r="I12" s="282"/>
      <c r="J12" s="282"/>
      <c r="K12" s="282"/>
      <c r="L12" s="282"/>
    </row>
    <row r="13" spans="1:18" ht="66" customHeight="1" x14ac:dyDescent="0.3">
      <c r="A13" s="272" t="s">
        <v>109</v>
      </c>
      <c r="B13" s="64"/>
      <c r="C13" s="45"/>
      <c r="D13" s="68"/>
      <c r="E13" s="213" t="s">
        <v>130</v>
      </c>
      <c r="F13" s="214"/>
      <c r="G13" s="215"/>
      <c r="H13" s="283" t="s">
        <v>69</v>
      </c>
      <c r="I13" s="284" t="s">
        <v>70</v>
      </c>
      <c r="J13" s="273" t="s">
        <v>71</v>
      </c>
      <c r="K13" s="285" t="s">
        <v>81</v>
      </c>
      <c r="L13" s="286"/>
    </row>
    <row r="14" spans="1:18" ht="25.5" customHeight="1" x14ac:dyDescent="0.3">
      <c r="A14" s="211"/>
      <c r="B14" s="63"/>
      <c r="C14" s="63"/>
      <c r="D14" s="63"/>
      <c r="E14" s="220"/>
      <c r="F14" s="221"/>
      <c r="G14" s="222"/>
      <c r="H14" s="282"/>
      <c r="I14" s="282"/>
      <c r="J14" s="282"/>
      <c r="K14" s="282"/>
      <c r="L14" s="282"/>
    </row>
    <row r="15" spans="1:18" ht="66" customHeight="1" x14ac:dyDescent="0.3">
      <c r="A15" s="272" t="s">
        <v>110</v>
      </c>
      <c r="B15" s="64"/>
      <c r="C15" s="54"/>
      <c r="D15" s="66"/>
      <c r="E15" s="213" t="s">
        <v>130</v>
      </c>
      <c r="F15" s="214"/>
      <c r="G15" s="215"/>
      <c r="H15" s="287" t="s">
        <v>27</v>
      </c>
      <c r="I15" s="273" t="s">
        <v>72</v>
      </c>
      <c r="J15" s="288" t="s">
        <v>76</v>
      </c>
      <c r="K15" s="273" t="s">
        <v>82</v>
      </c>
      <c r="L15" s="276"/>
    </row>
    <row r="16" spans="1:18" ht="26.25" customHeight="1" x14ac:dyDescent="0.3">
      <c r="A16" s="211"/>
      <c r="B16" s="169">
        <f>COUNTIF(B9:B15,"x")*3</f>
        <v>0</v>
      </c>
      <c r="C16" s="169">
        <f>COUNTIF(C9:C15,"x")*2</f>
        <v>0</v>
      </c>
      <c r="D16" s="169">
        <f>COUNTIF(D9:D15,"x")*1</f>
        <v>0</v>
      </c>
      <c r="E16" s="170">
        <f>SUM(B16:D16)</f>
        <v>0</v>
      </c>
      <c r="F16" s="76"/>
      <c r="G16" s="77"/>
      <c r="H16" s="132"/>
      <c r="I16" s="133"/>
      <c r="J16" s="133"/>
      <c r="K16" s="133"/>
      <c r="L16" s="134"/>
    </row>
    <row r="17" spans="1:12" ht="51" customHeight="1" thickBot="1" x14ac:dyDescent="0.35">
      <c r="A17" s="289" t="str">
        <f>A8</f>
        <v xml:space="preserve">2. Evaluation Establishment/Department/Faculty Approaches to Assessment
</v>
      </c>
      <c r="B17" s="290"/>
      <c r="C17" s="290"/>
      <c r="D17" s="290"/>
      <c r="E17" s="290"/>
      <c r="F17" s="290"/>
      <c r="G17" s="290"/>
      <c r="H17" s="290"/>
      <c r="I17" s="290"/>
      <c r="J17" s="290"/>
      <c r="K17" s="290"/>
      <c r="L17" s="291"/>
    </row>
    <row r="18" spans="1:12" ht="22.5" customHeight="1" x14ac:dyDescent="0.3">
      <c r="A18" s="292" t="s">
        <v>113</v>
      </c>
      <c r="B18" s="293"/>
      <c r="C18" s="293"/>
      <c r="D18" s="294"/>
      <c r="E18" s="295" t="s">
        <v>5</v>
      </c>
      <c r="F18" s="296"/>
      <c r="G18" s="296"/>
      <c r="H18" s="296"/>
      <c r="I18" s="296"/>
      <c r="J18" s="296"/>
      <c r="K18" s="296"/>
      <c r="L18" s="297"/>
    </row>
    <row r="19" spans="1:12" ht="114" customHeight="1" x14ac:dyDescent="0.3">
      <c r="A19" s="135"/>
      <c r="B19" s="136"/>
      <c r="C19" s="136"/>
      <c r="D19" s="137"/>
      <c r="E19" s="129"/>
      <c r="F19" s="130"/>
      <c r="G19" s="130"/>
      <c r="H19" s="130"/>
      <c r="I19" s="130"/>
      <c r="J19" s="130"/>
      <c r="K19" s="130"/>
      <c r="L19" s="131"/>
    </row>
    <row r="20" spans="1:12" ht="48.75" customHeight="1" x14ac:dyDescent="0.3">
      <c r="B20" s="100"/>
      <c r="C20" s="101"/>
      <c r="D20" s="101"/>
      <c r="E20" s="102"/>
      <c r="F20" s="92"/>
      <c r="G20" s="93"/>
      <c r="H20" s="93"/>
      <c r="I20" s="94"/>
    </row>
    <row r="21" spans="1:12" ht="41.25" customHeight="1" x14ac:dyDescent="0.3">
      <c r="A21" s="103"/>
      <c r="B21" s="100"/>
      <c r="C21" s="101"/>
      <c r="D21" s="101"/>
      <c r="E21" s="102"/>
      <c r="F21" s="102"/>
      <c r="G21" s="102"/>
      <c r="H21" s="102"/>
      <c r="I21" s="102"/>
      <c r="J21" s="102"/>
      <c r="K21" s="102"/>
    </row>
    <row r="22" spans="1:12" ht="19.5" customHeight="1" x14ac:dyDescent="0.3"/>
    <row r="23" spans="1:12" ht="99" customHeight="1" x14ac:dyDescent="0.3"/>
    <row r="24" spans="1:12" ht="20.149999999999999" customHeight="1" x14ac:dyDescent="0.3"/>
    <row r="25" spans="1:12" ht="117" customHeight="1" x14ac:dyDescent="0.3"/>
    <row r="26" spans="1:12" x14ac:dyDescent="0.3">
      <c r="A26" s="83"/>
    </row>
  </sheetData>
  <sheetProtection algorithmName="SHA-512" hashValue="4zlexFZzfHxuYyaAMFWfTp3HRRbTanq6zH4gPO5lBR1Mj7l0il2bDR5iwfpXoitunw6INm/KhWf6iHD213Pibw==" saltValue="EpSPKnmW7b1Ab5XikSbXPw==" spinCount="100000" sheet="1" objects="1" scenarios="1"/>
  <customSheetViews>
    <customSheetView guid="{C43D11AD-0538-4028-B178-5C85859BE9F8}" scale="75" printArea="1" topLeftCell="A7">
      <selection activeCell="A7" sqref="A7"/>
      <pageMargins left="0.35433070866141736" right="0.35433070866141736" top="0.11811023622047245" bottom="0.19685039370078741" header="0.31496062992125984" footer="0.23622047244094491"/>
      <printOptions horizontalCentered="1"/>
      <pageSetup paperSize="9" scale="90" fitToHeight="9" orientation="portrait" r:id="rId1"/>
      <headerFooter alignWithMargins="0"/>
    </customSheetView>
  </customSheetViews>
  <mergeCells count="25">
    <mergeCell ref="E19:L19"/>
    <mergeCell ref="A17:L17"/>
    <mergeCell ref="A6:L6"/>
    <mergeCell ref="A7:L7"/>
    <mergeCell ref="H16:L16"/>
    <mergeCell ref="E18:L18"/>
    <mergeCell ref="E11:G11"/>
    <mergeCell ref="A18:D18"/>
    <mergeCell ref="A19:D19"/>
    <mergeCell ref="H12:L12"/>
    <mergeCell ref="H14:L14"/>
    <mergeCell ref="E15:G15"/>
    <mergeCell ref="E9:G9"/>
    <mergeCell ref="E13:G13"/>
    <mergeCell ref="K3:L3"/>
    <mergeCell ref="I3:J3"/>
    <mergeCell ref="A1:H1"/>
    <mergeCell ref="B2:H2"/>
    <mergeCell ref="A3:H3"/>
    <mergeCell ref="E4:L4"/>
    <mergeCell ref="E5:L5"/>
    <mergeCell ref="B4:D4"/>
    <mergeCell ref="B5:D5"/>
    <mergeCell ref="E8:G8"/>
    <mergeCell ref="H8:L8"/>
  </mergeCells>
  <conditionalFormatting sqref="K3">
    <cfRule type="cellIs" dxfId="11" priority="1" operator="equal">
      <formula>"Green"</formula>
    </cfRule>
    <cfRule type="cellIs" dxfId="10" priority="2" operator="equal">
      <formula>"Amber"</formula>
    </cfRule>
    <cfRule type="cellIs" dxfId="9" priority="3" operator="equal">
      <formula>"Red"</formula>
    </cfRule>
  </conditionalFormatting>
  <dataValidations count="3">
    <dataValidation allowBlank="1" showInputMessage="1" showErrorMessage="1" errorTitle="Input date" error="Date has to be entered as &quot;dd/mm/yy&quot; and between 01/01/03 and 31/12/10." promptTitle="Input date" prompt="Date has to be entered as &quot;dd/mm/yy&quot;" sqref="B2"/>
    <dataValidation type="list" allowBlank="1" showDropDown="1" showInputMessage="1" showErrorMessage="1" errorTitle="Incorrect character" error="Please input an &quot;x&quot; in the appropriate column only." promptTitle="Hint:" prompt="Please ensure that only one &quot;x&quot; per line is entered" sqref="B9:D9 B11:D11 B13 B15:D15">
      <formula1>"x"</formula1>
    </dataValidation>
    <dataValidation type="textLength" allowBlank="1" showInputMessage="1" showErrorMessage="1" sqref="B10:D10 B12:D12 B14:D14">
      <formula1>0</formula1>
      <formula2>0</formula2>
    </dataValidation>
  </dataValidations>
  <hyperlinks>
    <hyperlink ref="H13" r:id="rId2" location=":~:text=Learner%20progression%20along%20a%20continuum%20of%20learning%20from,pace%2C%20ensuring%20they%20are%20supported%20and%20challenged%20accordingly." display="https://hwb.gov.wales/curriculum-for-wales/assessment-arrangements/supporting-learner-progression-assessment-guidance/ - :~:text=Learner%20progression%20along%20a%20continuum%20of%20learning%20from,pace%2C%20ensuring%20they%20are%20supported%20and%20challenged%20accordingly."/>
    <hyperlink ref="I13" r:id="rId3" location=":~:text=When%20students%20are%20involved%20in%20the%20assessment%20process%2C,personal%20and%20their%20responsibility%20%28Davies%2C%202011%3B%20Kearney%2C%202013%29." display="https://assessmentmethods.weebly.com/involve-students.html - :~:text=When%20students%20are%20involved%20in%20the%20assessment%20process%2C,personal%20and%20their%20responsibility%20%28Davies%2C%202011%3B%20Kearney%2C%202013%29."/>
    <hyperlink ref="J13" r:id="rId4"/>
    <hyperlink ref="H15" r:id="rId5"/>
    <hyperlink ref="I15" r:id="rId6" display="http://pz.harvard.edu/projects/visible-thinking"/>
    <hyperlink ref="J15" r:id="rId7" display="https://educationendowmentfoundation.org.uk/education-evidence/guidance-reports/metacognition"/>
    <hyperlink ref="K13" r:id="rId8"/>
    <hyperlink ref="K15" r:id="rId9"/>
    <hyperlink ref="L11" r:id="rId10"/>
    <hyperlink ref="K11" r:id="rId11"/>
    <hyperlink ref="J11" r:id="rId12"/>
    <hyperlink ref="I11" r:id="rId13"/>
    <hyperlink ref="H11" r:id="rId14" display="https://education.gov.scot/media/rjeovyau/assessment-within-bge-2020-21-update.pdf"/>
    <hyperlink ref="K9" r:id="rId15"/>
    <hyperlink ref="I9" r:id="rId16" display="https://education.gov.scot/improvement/practice-exemplars/dylan-wiliam-self-and-peer-assessment"/>
    <hyperlink ref="H9" r:id="rId17"/>
    <hyperlink ref="J9" r:id="rId18"/>
  </hyperlinks>
  <printOptions horizontalCentered="1"/>
  <pageMargins left="0.35433070866141736" right="0.35433070866141736" top="0.11811023622047245" bottom="0.19685039370078741" header="0.31496062992125984" footer="0.23622047244094491"/>
  <pageSetup paperSize="9" scale="90" fitToHeight="9" orientation="portrait" r:id="rId1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R24"/>
  <sheetViews>
    <sheetView zoomScale="70" zoomScaleNormal="70" workbookViewId="0">
      <selection activeCell="B2" sqref="B2:J2"/>
    </sheetView>
  </sheetViews>
  <sheetFormatPr defaultColWidth="9.1796875" defaultRowHeight="13" x14ac:dyDescent="0.3"/>
  <cols>
    <col min="1" max="1" width="70" style="80" customWidth="1"/>
    <col min="2" max="2" width="30.1796875" style="81" customWidth="1"/>
    <col min="3" max="3" width="30.1796875" style="82" customWidth="1"/>
    <col min="4" max="4" width="33.54296875" style="82" customWidth="1"/>
    <col min="5" max="5" width="24.1796875" style="73" customWidth="1"/>
    <col min="6" max="6" width="7.1796875" style="73" customWidth="1"/>
    <col min="7" max="7" width="18.81640625" style="73" customWidth="1"/>
    <col min="8" max="8" width="8" style="73" customWidth="1"/>
    <col min="9" max="9" width="7.1796875" style="73" customWidth="1"/>
    <col min="10" max="10" width="0.81640625" style="73" customWidth="1"/>
    <col min="11" max="14" width="10.54296875" style="73" customWidth="1"/>
    <col min="15" max="17" width="9.1796875" style="73"/>
    <col min="18" max="18" width="0" style="75" hidden="1" customWidth="1"/>
    <col min="19" max="16384" width="9.1796875" style="73"/>
  </cols>
  <sheetData>
    <row r="1" spans="1:18" ht="27" customHeight="1" x14ac:dyDescent="0.3">
      <c r="A1" s="298" t="s">
        <v>24</v>
      </c>
      <c r="B1" s="298"/>
      <c r="C1" s="298"/>
      <c r="D1" s="298"/>
      <c r="E1" s="298"/>
      <c r="F1" s="298"/>
      <c r="G1" s="298"/>
      <c r="H1" s="298"/>
      <c r="I1" s="298"/>
      <c r="J1" s="298"/>
      <c r="R1" s="162" t="str">
        <f>IF(E14=0,"No Result",IF(E14&gt;=8,"GREEN",IF(E14&gt;=5,"AMBER","RED")))</f>
        <v>No Result</v>
      </c>
    </row>
    <row r="2" spans="1:18" ht="20.149999999999999" customHeight="1" x14ac:dyDescent="0.3">
      <c r="A2" s="299" t="s">
        <v>0</v>
      </c>
      <c r="B2" s="138"/>
      <c r="C2" s="138"/>
      <c r="D2" s="138"/>
      <c r="E2" s="138"/>
      <c r="F2" s="138"/>
      <c r="G2" s="138"/>
      <c r="H2" s="138"/>
      <c r="I2" s="138"/>
      <c r="J2" s="138"/>
    </row>
    <row r="3" spans="1:18" ht="27" customHeight="1" x14ac:dyDescent="0.6">
      <c r="A3" s="300" t="s">
        <v>114</v>
      </c>
      <c r="B3" s="258"/>
      <c r="C3" s="258"/>
      <c r="D3" s="258"/>
      <c r="E3" s="258"/>
      <c r="F3" s="258"/>
      <c r="G3" s="258"/>
      <c r="H3" s="258"/>
      <c r="I3" s="258"/>
      <c r="J3" s="259"/>
      <c r="K3" s="305" t="s">
        <v>87</v>
      </c>
      <c r="L3" s="305"/>
      <c r="M3" s="123" t="str">
        <f>R1</f>
        <v>No Result</v>
      </c>
      <c r="N3" s="123"/>
    </row>
    <row r="4" spans="1:18" ht="18" customHeight="1" x14ac:dyDescent="0.35">
      <c r="A4" s="301" t="s">
        <v>6</v>
      </c>
      <c r="B4" s="302" t="s">
        <v>7</v>
      </c>
      <c r="C4" s="302"/>
      <c r="D4" s="302"/>
      <c r="E4" s="303" t="s">
        <v>8</v>
      </c>
      <c r="F4" s="304"/>
      <c r="G4" s="304"/>
      <c r="H4" s="304"/>
      <c r="I4" s="304"/>
      <c r="J4" s="304"/>
      <c r="K4" s="304"/>
      <c r="L4" s="304"/>
      <c r="M4" s="304"/>
      <c r="N4" s="304"/>
    </row>
    <row r="5" spans="1:18" ht="78.75" customHeight="1" x14ac:dyDescent="0.3">
      <c r="A5" s="106" t="s">
        <v>122</v>
      </c>
      <c r="B5" s="126" t="s">
        <v>123</v>
      </c>
      <c r="C5" s="126"/>
      <c r="D5" s="126"/>
      <c r="E5" s="142" t="s">
        <v>126</v>
      </c>
      <c r="F5" s="142"/>
      <c r="G5" s="142"/>
      <c r="H5" s="142"/>
      <c r="I5" s="142"/>
      <c r="J5" s="142"/>
      <c r="K5" s="142"/>
      <c r="L5" s="142"/>
      <c r="M5" s="142"/>
      <c r="N5" s="142"/>
    </row>
    <row r="6" spans="1:18" ht="32.25" customHeight="1" x14ac:dyDescent="0.3">
      <c r="A6" s="306" t="s">
        <v>23</v>
      </c>
      <c r="B6" s="306"/>
      <c r="C6" s="306"/>
      <c r="D6" s="306"/>
      <c r="E6" s="306"/>
      <c r="F6" s="306"/>
      <c r="G6" s="306"/>
      <c r="H6" s="306"/>
      <c r="I6" s="306"/>
      <c r="J6" s="306"/>
      <c r="K6" s="306"/>
      <c r="L6" s="306"/>
      <c r="M6" s="306"/>
      <c r="N6" s="306"/>
    </row>
    <row r="7" spans="1:18" ht="28.5" customHeight="1" x14ac:dyDescent="0.3">
      <c r="A7" s="307" t="s">
        <v>38</v>
      </c>
      <c r="B7" s="307"/>
      <c r="C7" s="307"/>
      <c r="D7" s="307"/>
      <c r="E7" s="307"/>
      <c r="F7" s="307"/>
      <c r="G7" s="307"/>
      <c r="H7" s="307"/>
      <c r="I7" s="307"/>
      <c r="J7" s="307"/>
      <c r="K7" s="307"/>
      <c r="L7" s="307"/>
      <c r="M7" s="307"/>
      <c r="N7" s="307"/>
    </row>
    <row r="8" spans="1:18" ht="18" customHeight="1" x14ac:dyDescent="0.5">
      <c r="A8" s="308" t="s">
        <v>114</v>
      </c>
      <c r="B8" s="309" t="s">
        <v>18</v>
      </c>
      <c r="C8" s="309" t="s">
        <v>41</v>
      </c>
      <c r="D8" s="309" t="s">
        <v>43</v>
      </c>
      <c r="E8" s="310" t="s">
        <v>17</v>
      </c>
      <c r="F8" s="310"/>
      <c r="G8" s="310"/>
      <c r="H8" s="311" t="s">
        <v>4</v>
      </c>
      <c r="I8" s="311"/>
      <c r="J8" s="311"/>
      <c r="K8" s="311"/>
      <c r="L8" s="311"/>
      <c r="M8" s="311"/>
      <c r="N8" s="311"/>
    </row>
    <row r="9" spans="1:18" ht="72.75" customHeight="1" x14ac:dyDescent="0.3">
      <c r="A9" s="312" t="s">
        <v>124</v>
      </c>
      <c r="B9" s="64"/>
      <c r="C9" s="69"/>
      <c r="D9" s="66"/>
      <c r="E9" s="315" t="s">
        <v>125</v>
      </c>
      <c r="F9" s="315"/>
      <c r="G9" s="315"/>
      <c r="H9" s="316" t="s">
        <v>63</v>
      </c>
      <c r="I9" s="316"/>
      <c r="J9" s="316"/>
      <c r="K9" s="273" t="s">
        <v>65</v>
      </c>
      <c r="L9" s="273" t="s">
        <v>66</v>
      </c>
      <c r="M9" s="273" t="s">
        <v>67</v>
      </c>
      <c r="N9" s="273" t="s">
        <v>68</v>
      </c>
    </row>
    <row r="10" spans="1:18" ht="20.149999999999999" customHeight="1" x14ac:dyDescent="0.3">
      <c r="A10" s="313"/>
      <c r="B10" s="70"/>
      <c r="C10" s="70"/>
      <c r="D10" s="70"/>
      <c r="E10" s="317"/>
      <c r="F10" s="318"/>
      <c r="G10" s="318"/>
      <c r="H10" s="318"/>
      <c r="I10" s="318"/>
      <c r="J10" s="318"/>
      <c r="K10" s="318"/>
      <c r="L10" s="318"/>
      <c r="M10" s="318"/>
      <c r="N10" s="319"/>
    </row>
    <row r="11" spans="1:18" ht="54.65" customHeight="1" x14ac:dyDescent="0.3">
      <c r="A11" s="314" t="s">
        <v>73</v>
      </c>
      <c r="B11" s="64"/>
      <c r="C11" s="46"/>
      <c r="D11" s="66"/>
      <c r="E11" s="315" t="s">
        <v>131</v>
      </c>
      <c r="F11" s="315"/>
      <c r="G11" s="315"/>
      <c r="H11" s="320" t="s">
        <v>35</v>
      </c>
      <c r="I11" s="320"/>
      <c r="J11" s="320"/>
      <c r="K11" s="321" t="s">
        <v>33</v>
      </c>
      <c r="L11" s="274" t="s">
        <v>20</v>
      </c>
      <c r="M11" s="322" t="s">
        <v>75</v>
      </c>
      <c r="N11" s="322"/>
    </row>
    <row r="12" spans="1:18" ht="20.149999999999999" customHeight="1" x14ac:dyDescent="0.3">
      <c r="A12" s="313"/>
      <c r="B12" s="70"/>
      <c r="C12" s="70"/>
      <c r="D12" s="70"/>
      <c r="E12" s="323"/>
      <c r="F12" s="324"/>
      <c r="G12" s="324"/>
      <c r="H12" s="324"/>
      <c r="I12" s="324"/>
      <c r="J12" s="324"/>
      <c r="K12" s="324"/>
      <c r="L12" s="324"/>
      <c r="M12" s="324"/>
      <c r="N12" s="325"/>
    </row>
    <row r="13" spans="1:18" ht="137.25" customHeight="1" x14ac:dyDescent="0.3">
      <c r="A13" s="314" t="s">
        <v>48</v>
      </c>
      <c r="B13" s="64"/>
      <c r="C13" s="46"/>
      <c r="D13" s="66"/>
      <c r="E13" s="315" t="s">
        <v>132</v>
      </c>
      <c r="F13" s="315"/>
      <c r="G13" s="315"/>
      <c r="H13" s="326" t="s">
        <v>62</v>
      </c>
      <c r="I13" s="326"/>
      <c r="J13" s="326"/>
      <c r="K13" s="228" t="s">
        <v>74</v>
      </c>
      <c r="L13" s="229"/>
      <c r="M13" s="241" t="s">
        <v>77</v>
      </c>
      <c r="N13" s="242"/>
    </row>
    <row r="14" spans="1:18" ht="27" customHeight="1" x14ac:dyDescent="0.3">
      <c r="A14" s="313"/>
      <c r="B14" s="163">
        <f>COUNTIF(B9:B13,"x")*3</f>
        <v>0</v>
      </c>
      <c r="C14" s="163">
        <f>COUNTIF(C9:C13,"x")*2</f>
        <v>0</v>
      </c>
      <c r="D14" s="163">
        <f>COUNTIF(D9:D13,"x")*1</f>
        <v>0</v>
      </c>
      <c r="E14" s="164">
        <f>SUM(B14:D14)</f>
        <v>0</v>
      </c>
      <c r="F14" s="165"/>
      <c r="G14" s="165"/>
      <c r="H14" s="141"/>
      <c r="I14" s="141"/>
      <c r="J14" s="141"/>
      <c r="K14" s="141"/>
      <c r="L14" s="141"/>
      <c r="M14" s="141"/>
      <c r="N14" s="141"/>
    </row>
    <row r="15" spans="1:18" ht="50.15" customHeight="1" x14ac:dyDescent="0.3">
      <c r="A15" s="166" t="str">
        <f>A8</f>
        <v>3. Framework for Assessment</v>
      </c>
      <c r="B15" s="167"/>
      <c r="C15" s="167"/>
      <c r="D15" s="167"/>
      <c r="E15" s="167"/>
      <c r="F15" s="167"/>
      <c r="G15" s="167"/>
      <c r="H15" s="167"/>
      <c r="I15" s="167"/>
      <c r="J15" s="167"/>
      <c r="K15" s="167"/>
      <c r="L15" s="167"/>
      <c r="M15" s="167"/>
      <c r="N15" s="168"/>
    </row>
    <row r="16" spans="1:18" ht="20.149999999999999" customHeight="1" x14ac:dyDescent="0.3">
      <c r="A16" s="327" t="s">
        <v>115</v>
      </c>
      <c r="B16" s="327"/>
      <c r="C16" s="327"/>
      <c r="D16" s="327"/>
      <c r="E16" s="328" t="s">
        <v>5</v>
      </c>
      <c r="F16" s="328"/>
      <c r="G16" s="328"/>
      <c r="H16" s="328"/>
      <c r="I16" s="328"/>
      <c r="J16" s="328"/>
      <c r="K16" s="328"/>
      <c r="L16" s="328"/>
      <c r="M16" s="328"/>
      <c r="N16" s="328"/>
    </row>
    <row r="17" spans="1:14" ht="154.5" customHeight="1" x14ac:dyDescent="0.3">
      <c r="A17" s="125"/>
      <c r="B17" s="125"/>
      <c r="C17" s="125"/>
      <c r="D17" s="125"/>
      <c r="E17" s="124"/>
      <c r="F17" s="124"/>
      <c r="G17" s="124"/>
      <c r="H17" s="124"/>
      <c r="I17" s="124"/>
      <c r="J17" s="124"/>
      <c r="K17" s="124"/>
      <c r="L17" s="124"/>
      <c r="M17" s="124"/>
      <c r="N17" s="124"/>
    </row>
    <row r="18" spans="1:14" ht="20.149999999999999" customHeight="1" x14ac:dyDescent="0.3"/>
    <row r="19" spans="1:14" ht="20.149999999999999" customHeight="1" x14ac:dyDescent="0.3"/>
    <row r="20" spans="1:14" ht="19.5" customHeight="1" x14ac:dyDescent="0.3">
      <c r="B20" s="100"/>
      <c r="C20" s="101"/>
      <c r="D20" s="101"/>
      <c r="E20" s="102"/>
    </row>
    <row r="21" spans="1:14" ht="99" customHeight="1" x14ac:dyDescent="0.3">
      <c r="A21" s="103"/>
      <c r="B21" s="100"/>
      <c r="C21" s="101"/>
      <c r="D21" s="101"/>
      <c r="E21" s="102"/>
      <c r="F21" s="102"/>
      <c r="G21" s="102"/>
      <c r="H21" s="102"/>
      <c r="I21" s="102"/>
      <c r="J21" s="102"/>
      <c r="K21" s="102"/>
    </row>
    <row r="22" spans="1:14" ht="20.149999999999999" customHeight="1" x14ac:dyDescent="0.3"/>
    <row r="23" spans="1:14" ht="117" customHeight="1" x14ac:dyDescent="0.3"/>
    <row r="24" spans="1:14" x14ac:dyDescent="0.3">
      <c r="A24" s="83"/>
    </row>
  </sheetData>
  <sheetProtection algorithmName="SHA-512" hashValue="5TmC2C+GyDCL+rKaidwD3jXaG/+sJJ2OZlsgNiHxW38zPrr5KYFNL7VBV/xZaNpyy6zdCTVzABwGtHlBGwCB9Q==" saltValue="2BhbsFgmPfOFn/MP3itTAw==" spinCount="100000" sheet="1" objects="1" scenarios="1"/>
  <customSheetViews>
    <customSheetView guid="{C43D11AD-0538-4028-B178-5C85859BE9F8}" scale="75" printArea="1">
      <selection activeCell="A7" sqref="A7"/>
      <pageMargins left="0.35433070866141736" right="0.35433070866141736" top="0.11811023622047245" bottom="0.19685039370078741" header="0.31496062992125984" footer="0.23622047244094491"/>
      <printOptions horizontalCentered="1"/>
      <pageSetup paperSize="9" scale="90" fitToHeight="9" orientation="portrait" r:id="rId1"/>
      <headerFooter alignWithMargins="0"/>
    </customSheetView>
  </customSheetViews>
  <mergeCells count="31">
    <mergeCell ref="A15:N15"/>
    <mergeCell ref="M13:N13"/>
    <mergeCell ref="K13:L13"/>
    <mergeCell ref="A7:N7"/>
    <mergeCell ref="A6:N6"/>
    <mergeCell ref="E5:N5"/>
    <mergeCell ref="E4:N4"/>
    <mergeCell ref="E10:N10"/>
    <mergeCell ref="K3:L3"/>
    <mergeCell ref="M3:N3"/>
    <mergeCell ref="A3:J3"/>
    <mergeCell ref="E8:G8"/>
    <mergeCell ref="B4:D4"/>
    <mergeCell ref="B5:D5"/>
    <mergeCell ref="H8:N8"/>
    <mergeCell ref="B2:J2"/>
    <mergeCell ref="A1:J1"/>
    <mergeCell ref="E14:G14"/>
    <mergeCell ref="A16:D16"/>
    <mergeCell ref="A17:D17"/>
    <mergeCell ref="H14:N14"/>
    <mergeCell ref="E16:N16"/>
    <mergeCell ref="E17:N17"/>
    <mergeCell ref="E9:G9"/>
    <mergeCell ref="H9:J9"/>
    <mergeCell ref="E11:G11"/>
    <mergeCell ref="H11:J11"/>
    <mergeCell ref="E13:G13"/>
    <mergeCell ref="H13:J13"/>
    <mergeCell ref="M11:N11"/>
    <mergeCell ref="E12:N12"/>
  </mergeCells>
  <conditionalFormatting sqref="M3">
    <cfRule type="cellIs" dxfId="8" priority="1" operator="equal">
      <formula>"Green"</formula>
    </cfRule>
    <cfRule type="cellIs" dxfId="7" priority="2" operator="equal">
      <formula>"Amber"</formula>
    </cfRule>
    <cfRule type="cellIs" dxfId="6" priority="3" operator="equal">
      <formula>"Red"</formula>
    </cfRule>
  </conditionalFormatting>
  <dataValidations count="3">
    <dataValidation allowBlank="1" showInputMessage="1" showErrorMessage="1" errorTitle="Input date" error="Date has to be entered as &quot;dd/mm/yy&quot; and between 01/01/03 and 31/12/10." promptTitle="Input date" prompt="Date has to be entered as &quot;dd/mm/yy&quot;" sqref="B2"/>
    <dataValidation type="list" allowBlank="1" showDropDown="1" showInputMessage="1" showErrorMessage="1" errorTitle="Incorrect character" error="Please input an &quot;x&quot; in the appropriate column only." promptTitle="Hint:" prompt="Please ensure that only one &quot;x&quot; per line is entered" sqref="B13:D13 B9:D9 B11:D11">
      <formula1>"x"</formula1>
    </dataValidation>
    <dataValidation type="textLength" allowBlank="1" showInputMessage="1" showErrorMessage="1" sqref="B10:D10 B12:D12">
      <formula1>0</formula1>
      <formula2>0</formula2>
    </dataValidation>
  </dataValidations>
  <hyperlinks>
    <hyperlink ref="H13" r:id="rId2" display="https://resilienteducator.com/classroom-resources/how-teachers-use-student-data-to-improve-instruction/"/>
    <hyperlink ref="H13:J13" r:id="rId3" display="How teachers use student data to improve instruction"/>
    <hyperlink ref="H11" r:id="rId4"/>
    <hyperlink ref="K9" r:id="rId5"/>
    <hyperlink ref="L9" r:id="rId6"/>
    <hyperlink ref="M9" r:id="rId7"/>
    <hyperlink ref="N9" r:id="rId8"/>
    <hyperlink ref="K13" r:id="rId9" display="https://www.tes.com/magazine/teaching-learning/secondary/why-teachers-should-assess-less-and-respond-more"/>
    <hyperlink ref="K11" r:id="rId10" display="https://education.gov.scot/media/rjeovyau/assessment-within-bge-2020-21-update.pdf"/>
    <hyperlink ref="L11" r:id="rId11"/>
    <hyperlink ref="M11" r:id="rId12" display="https://www.cambridge-community.org.uk/professional-development/gswafl/index.html"/>
    <hyperlink ref="M13" r:id="rId13" display="https://education.gov.scot/improvement/self-evaluation/effective-school-improvement-planning-2022/"/>
    <hyperlink ref="H9:J9" r:id="rId14" display="Assessment Framework samples"/>
  </hyperlinks>
  <printOptions horizontalCentered="1"/>
  <pageMargins left="0.35433070866141736" right="0.35433070866141736" top="0.11811023622047245" bottom="0.19685039370078741" header="0.31496062992125984" footer="0.23622047244094491"/>
  <pageSetup paperSize="9" scale="90" fitToHeight="9"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4"/>
  <sheetViews>
    <sheetView zoomScale="70" zoomScaleNormal="70" workbookViewId="0">
      <selection activeCell="A21" sqref="A21"/>
    </sheetView>
  </sheetViews>
  <sheetFormatPr defaultColWidth="9.1796875" defaultRowHeight="13" x14ac:dyDescent="0.3"/>
  <cols>
    <col min="1" max="1" width="70" style="80" customWidth="1"/>
    <col min="2" max="2" width="29.81640625" style="81" customWidth="1"/>
    <col min="3" max="4" width="29.81640625" style="82" customWidth="1"/>
    <col min="5" max="5" width="23.54296875" style="73" customWidth="1"/>
    <col min="6" max="6" width="7.1796875" style="73" customWidth="1"/>
    <col min="7" max="7" width="25.54296875" style="73" customWidth="1"/>
    <col min="8" max="8" width="8.1796875" style="73" customWidth="1"/>
    <col min="9" max="17" width="9.1796875" style="73"/>
    <col min="18" max="18" width="0" style="75" hidden="1" customWidth="1"/>
    <col min="19" max="16384" width="9.1796875" style="73"/>
  </cols>
  <sheetData>
    <row r="1" spans="1:18" ht="27" customHeight="1" x14ac:dyDescent="0.3">
      <c r="A1" s="298" t="s">
        <v>25</v>
      </c>
      <c r="B1" s="298"/>
      <c r="C1" s="298"/>
      <c r="D1" s="298"/>
      <c r="E1" s="298"/>
      <c r="F1" s="298"/>
      <c r="G1" s="298"/>
      <c r="H1" s="91"/>
      <c r="I1" s="72"/>
      <c r="R1" s="95" t="str">
        <f>IF(E14=0,"No Result",IF(E14&gt;=8,"GREEN",IF(E14&gt;=5,"AMBER","RED")))</f>
        <v>No Result</v>
      </c>
    </row>
    <row r="2" spans="1:18" ht="20.149999999999999" customHeight="1" x14ac:dyDescent="0.3">
      <c r="A2" s="299" t="s">
        <v>0</v>
      </c>
      <c r="B2" s="143"/>
      <c r="C2" s="144"/>
      <c r="D2" s="144"/>
      <c r="E2" s="144"/>
      <c r="F2" s="144"/>
      <c r="G2" s="145"/>
      <c r="H2" s="91"/>
      <c r="I2" s="72"/>
    </row>
    <row r="3" spans="1:18" ht="31.5" customHeight="1" x14ac:dyDescent="0.6">
      <c r="A3" s="329" t="s">
        <v>116</v>
      </c>
      <c r="B3" s="329"/>
      <c r="C3" s="329"/>
      <c r="D3" s="329"/>
      <c r="E3" s="329"/>
      <c r="F3" s="329"/>
      <c r="G3" s="329"/>
      <c r="H3" s="262" t="s">
        <v>87</v>
      </c>
      <c r="I3" s="262"/>
      <c r="J3" s="123" t="str">
        <f>R1</f>
        <v>No Result</v>
      </c>
      <c r="K3" s="123"/>
    </row>
    <row r="4" spans="1:18" ht="18" customHeight="1" x14ac:dyDescent="0.35">
      <c r="A4" s="182" t="s">
        <v>6</v>
      </c>
      <c r="B4" s="260" t="s">
        <v>7</v>
      </c>
      <c r="C4" s="260"/>
      <c r="D4" s="260"/>
      <c r="E4" s="261" t="s">
        <v>8</v>
      </c>
      <c r="F4" s="261"/>
      <c r="G4" s="261"/>
      <c r="H4" s="261"/>
      <c r="I4" s="261"/>
      <c r="J4" s="261"/>
      <c r="K4" s="261"/>
    </row>
    <row r="5" spans="1:18" ht="78.75" customHeight="1" x14ac:dyDescent="0.3">
      <c r="A5" s="106" t="s">
        <v>140</v>
      </c>
      <c r="B5" s="126" t="s">
        <v>141</v>
      </c>
      <c r="C5" s="126"/>
      <c r="D5" s="126"/>
      <c r="E5" s="126" t="s">
        <v>142</v>
      </c>
      <c r="F5" s="126"/>
      <c r="G5" s="126"/>
      <c r="H5" s="126"/>
      <c r="I5" s="126"/>
      <c r="J5" s="126"/>
      <c r="K5" s="126"/>
    </row>
    <row r="6" spans="1:18" ht="32.25" customHeight="1" x14ac:dyDescent="0.3">
      <c r="A6" s="306" t="s">
        <v>116</v>
      </c>
      <c r="B6" s="306"/>
      <c r="C6" s="306"/>
      <c r="D6" s="306"/>
      <c r="E6" s="306"/>
      <c r="F6" s="306"/>
      <c r="G6" s="306"/>
      <c r="H6" s="306"/>
      <c r="I6" s="306"/>
      <c r="J6" s="306"/>
      <c r="K6" s="306"/>
    </row>
    <row r="7" spans="1:18" ht="28.5" customHeight="1" x14ac:dyDescent="0.3">
      <c r="A7" s="330" t="s">
        <v>39</v>
      </c>
      <c r="B7" s="330"/>
      <c r="C7" s="330"/>
      <c r="D7" s="330"/>
      <c r="E7" s="331"/>
      <c r="F7" s="332"/>
      <c r="G7" s="332"/>
      <c r="H7" s="332"/>
      <c r="I7" s="332"/>
      <c r="J7" s="332"/>
      <c r="K7" s="333"/>
    </row>
    <row r="8" spans="1:18" ht="18" customHeight="1" x14ac:dyDescent="0.5">
      <c r="A8" s="308" t="s">
        <v>116</v>
      </c>
      <c r="B8" s="309" t="s">
        <v>18</v>
      </c>
      <c r="C8" s="309" t="s">
        <v>41</v>
      </c>
      <c r="D8" s="309" t="s">
        <v>43</v>
      </c>
      <c r="E8" s="310" t="s">
        <v>17</v>
      </c>
      <c r="F8" s="310"/>
      <c r="G8" s="310"/>
      <c r="H8" s="311" t="s">
        <v>4</v>
      </c>
      <c r="I8" s="311"/>
      <c r="J8" s="311"/>
      <c r="K8" s="311"/>
    </row>
    <row r="9" spans="1:18" ht="121.5" customHeight="1" x14ac:dyDescent="0.3">
      <c r="A9" s="314" t="s">
        <v>143</v>
      </c>
      <c r="B9" s="64"/>
      <c r="C9" s="69"/>
      <c r="D9" s="66"/>
      <c r="E9" s="315" t="s">
        <v>133</v>
      </c>
      <c r="F9" s="334"/>
      <c r="G9" s="334"/>
      <c r="H9" s="236" t="s">
        <v>36</v>
      </c>
      <c r="I9" s="236"/>
      <c r="J9" s="236"/>
      <c r="K9" s="236"/>
    </row>
    <row r="10" spans="1:18" ht="20.149999999999999" customHeight="1" x14ac:dyDescent="0.3">
      <c r="A10" s="313"/>
      <c r="B10" s="70"/>
      <c r="C10" s="70"/>
      <c r="D10" s="70"/>
      <c r="E10" s="335"/>
      <c r="F10" s="335"/>
      <c r="G10" s="335"/>
      <c r="H10" s="336"/>
      <c r="I10" s="336"/>
      <c r="J10" s="336"/>
      <c r="K10" s="336"/>
    </row>
    <row r="11" spans="1:18" ht="75" customHeight="1" x14ac:dyDescent="0.3">
      <c r="A11" s="314" t="s">
        <v>28</v>
      </c>
      <c r="B11" s="64"/>
      <c r="C11" s="46"/>
      <c r="D11" s="66"/>
      <c r="E11" s="315" t="s">
        <v>134</v>
      </c>
      <c r="F11" s="315"/>
      <c r="G11" s="315"/>
      <c r="H11" s="228" t="s">
        <v>83</v>
      </c>
      <c r="I11" s="243"/>
      <c r="J11" s="243"/>
      <c r="K11" s="229"/>
    </row>
    <row r="12" spans="1:18" ht="20.149999999999999" customHeight="1" x14ac:dyDescent="0.3">
      <c r="A12" s="313"/>
      <c r="B12" s="70"/>
      <c r="C12" s="70"/>
      <c r="D12" s="70"/>
      <c r="E12" s="335"/>
      <c r="F12" s="335"/>
      <c r="G12" s="335"/>
      <c r="H12" s="336"/>
      <c r="I12" s="336"/>
      <c r="J12" s="336"/>
      <c r="K12" s="336"/>
    </row>
    <row r="13" spans="1:18" ht="92.25" customHeight="1" x14ac:dyDescent="0.3">
      <c r="A13" s="314" t="s">
        <v>29</v>
      </c>
      <c r="B13" s="64"/>
      <c r="C13" s="46"/>
      <c r="D13" s="66"/>
      <c r="E13" s="315" t="s">
        <v>135</v>
      </c>
      <c r="F13" s="315"/>
      <c r="G13" s="315"/>
      <c r="H13" s="326" t="s">
        <v>37</v>
      </c>
      <c r="I13" s="326"/>
      <c r="J13" s="326"/>
      <c r="K13" s="326"/>
    </row>
    <row r="14" spans="1:18" ht="27" customHeight="1" x14ac:dyDescent="0.3">
      <c r="A14" s="313"/>
      <c r="B14" s="86">
        <f>COUNTIF(B9:B13,"x")*3</f>
        <v>0</v>
      </c>
      <c r="C14" s="86">
        <f>COUNTIF(C9:C13,"x")*2</f>
        <v>0</v>
      </c>
      <c r="D14" s="86">
        <f>COUNTIF(D9:D13,"x")*1</f>
        <v>0</v>
      </c>
      <c r="E14" s="139">
        <f>SUM(B14:D14)</f>
        <v>0</v>
      </c>
      <c r="F14" s="140"/>
      <c r="G14" s="140"/>
      <c r="H14" s="146"/>
      <c r="I14" s="146"/>
      <c r="J14" s="146"/>
      <c r="K14" s="146"/>
    </row>
    <row r="15" spans="1:18" ht="49.5" customHeight="1" x14ac:dyDescent="0.3">
      <c r="A15" s="337" t="str">
        <f>A8</f>
        <v>4. Moderation within Establishments</v>
      </c>
      <c r="B15" s="337"/>
      <c r="C15" s="337"/>
      <c r="D15" s="337"/>
      <c r="E15" s="337"/>
      <c r="F15" s="337"/>
      <c r="G15" s="337"/>
      <c r="H15" s="337"/>
      <c r="I15" s="337"/>
      <c r="J15" s="337"/>
      <c r="K15" s="337"/>
    </row>
    <row r="16" spans="1:18" ht="20.149999999999999" customHeight="1" x14ac:dyDescent="0.3">
      <c r="A16" s="327" t="s">
        <v>117</v>
      </c>
      <c r="B16" s="327"/>
      <c r="C16" s="327"/>
      <c r="D16" s="327"/>
      <c r="E16" s="328" t="s">
        <v>5</v>
      </c>
      <c r="F16" s="328"/>
      <c r="G16" s="328"/>
      <c r="H16" s="328"/>
      <c r="I16" s="328"/>
      <c r="J16" s="328"/>
      <c r="K16" s="328"/>
    </row>
    <row r="17" spans="1:11" ht="154.5" customHeight="1" x14ac:dyDescent="0.3">
      <c r="A17" s="125"/>
      <c r="B17" s="125"/>
      <c r="C17" s="125"/>
      <c r="D17" s="125"/>
      <c r="E17" s="124"/>
      <c r="F17" s="124"/>
      <c r="G17" s="124"/>
      <c r="H17" s="124"/>
      <c r="I17" s="124"/>
      <c r="J17" s="124"/>
      <c r="K17" s="124"/>
    </row>
    <row r="18" spans="1:11" ht="20.149999999999999" customHeight="1" x14ac:dyDescent="0.3"/>
    <row r="19" spans="1:11" ht="20.149999999999999" customHeight="1" x14ac:dyDescent="0.3"/>
    <row r="20" spans="1:11" ht="19.5" customHeight="1" x14ac:dyDescent="0.3">
      <c r="B20" s="100"/>
      <c r="C20" s="101"/>
      <c r="D20" s="101"/>
      <c r="E20" s="102"/>
    </row>
    <row r="21" spans="1:11" ht="99" customHeight="1" x14ac:dyDescent="0.3">
      <c r="A21" s="103"/>
      <c r="B21" s="100"/>
      <c r="C21" s="101"/>
      <c r="D21" s="101"/>
      <c r="E21" s="102"/>
      <c r="F21" s="102"/>
      <c r="G21" s="102"/>
      <c r="H21" s="102"/>
      <c r="I21" s="102"/>
      <c r="J21" s="102"/>
      <c r="K21" s="102"/>
    </row>
    <row r="22" spans="1:11" ht="20.149999999999999" customHeight="1" x14ac:dyDescent="0.3"/>
    <row r="23" spans="1:11" ht="117" customHeight="1" x14ac:dyDescent="0.3"/>
    <row r="24" spans="1:11" x14ac:dyDescent="0.3">
      <c r="A24" s="83"/>
    </row>
  </sheetData>
  <sheetProtection algorithmName="SHA-512" hashValue="SCePq3Utv4M3ZnqmtzjnzlNHRLdsVJkhnO2SvKiLv5JGnZQpRHuumk8NOPbMVWcw4b+iOvK2yiUAx6B+dh1zwA==" saltValue="VtdNL8HPY49lXnyh2vnfnQ==" spinCount="100000" sheet="1" objects="1" scenarios="1"/>
  <customSheetViews>
    <customSheetView guid="{C43D11AD-0538-4028-B178-5C85859BE9F8}" scale="75" printArea="1">
      <selection activeCell="A7" sqref="A7"/>
      <pageMargins left="0.35433070866141736" right="0.35433070866141736" top="0.11811023622047245" bottom="0.19685039370078741" header="0.31496062992125984" footer="0.23622047244094491"/>
      <printOptions horizontalCentered="1"/>
      <pageSetup paperSize="9" scale="90" fitToHeight="9" orientation="portrait" r:id="rId1"/>
      <headerFooter alignWithMargins="0"/>
    </customSheetView>
  </customSheetViews>
  <mergeCells count="30">
    <mergeCell ref="E10:G10"/>
    <mergeCell ref="E12:G12"/>
    <mergeCell ref="A15:K15"/>
    <mergeCell ref="E16:K16"/>
    <mergeCell ref="E17:K17"/>
    <mergeCell ref="H13:K13"/>
    <mergeCell ref="H12:K12"/>
    <mergeCell ref="H10:K10"/>
    <mergeCell ref="A16:D16"/>
    <mergeCell ref="A17:D17"/>
    <mergeCell ref="E11:G11"/>
    <mergeCell ref="E13:G13"/>
    <mergeCell ref="E14:G14"/>
    <mergeCell ref="H11:K11"/>
    <mergeCell ref="H14:K14"/>
    <mergeCell ref="A1:G1"/>
    <mergeCell ref="E8:G8"/>
    <mergeCell ref="E9:G9"/>
    <mergeCell ref="A6:K6"/>
    <mergeCell ref="H8:K8"/>
    <mergeCell ref="H9:K9"/>
    <mergeCell ref="E7:K7"/>
    <mergeCell ref="J3:K3"/>
    <mergeCell ref="H3:I3"/>
    <mergeCell ref="A3:G3"/>
    <mergeCell ref="E4:K4"/>
    <mergeCell ref="E5:K5"/>
    <mergeCell ref="B5:D5"/>
    <mergeCell ref="B4:D4"/>
    <mergeCell ref="B2:G2"/>
  </mergeCells>
  <conditionalFormatting sqref="J3">
    <cfRule type="cellIs" dxfId="5" priority="1" operator="equal">
      <formula>"Green"</formula>
    </cfRule>
    <cfRule type="cellIs" dxfId="4" priority="2" operator="equal">
      <formula>"Amber"</formula>
    </cfRule>
    <cfRule type="cellIs" dxfId="3" priority="3" operator="equal">
      <formula>"Red"</formula>
    </cfRule>
  </conditionalFormatting>
  <dataValidations count="3">
    <dataValidation type="list" allowBlank="1" showDropDown="1" showInputMessage="1" showErrorMessage="1" errorTitle="Incorrect character" error="Please input an &quot;x&quot; in the appropriate column only." promptTitle="Hint:" prompt="Please ensure that only one &quot;x&quot; per line is entered" sqref="B13:D13 B9:D9 B11:D11">
      <formula1>"x"</formula1>
    </dataValidation>
    <dataValidation allowBlank="1" showInputMessage="1" showErrorMessage="1" errorTitle="Input date" error="Date has to be entered as &quot;dd/mm/yy&quot; and between 01/01/03 and 31/12/10." promptTitle="Input date" prompt="Date has to be entered as &quot;dd/mm/yy&quot;" sqref="B2"/>
    <dataValidation type="textLength" allowBlank="1" showInputMessage="1" showErrorMessage="1" sqref="B10:D10 B12:D12">
      <formula1>0</formula1>
      <formula2>0</formula2>
    </dataValidation>
  </dataValidations>
  <hyperlinks>
    <hyperlink ref="H13" r:id="rId2" display="https://education.gov.scot/media/n42nkkpp/townhill-sketchnote.pdf"/>
    <hyperlink ref="H13:J13" r:id="rId3" display="Sketch note - Townhill Primary - Moderation"/>
    <hyperlink ref="H9:K9" r:id="rId4" display="WP Moderation Guidance and Paperwork"/>
    <hyperlink ref="H11" r:id="rId5" display="https://www.westpartnership.co.uk/curriculum-learning-teaching-assessment/lta-cycle/"/>
  </hyperlinks>
  <printOptions horizontalCentered="1"/>
  <pageMargins left="0.35433070866141736" right="0.35433070866141736" top="0.11811023622047245" bottom="0.19685039370078741" header="0.31496062992125984" footer="0.23622047244094491"/>
  <pageSetup paperSize="9" scale="90" fitToHeight="9" orientation="portrait" r:id="rId6"/>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22"/>
  <sheetViews>
    <sheetView zoomScale="70" zoomScaleNormal="70" workbookViewId="0">
      <selection activeCell="E15" sqref="E15:K15"/>
    </sheetView>
  </sheetViews>
  <sheetFormatPr defaultColWidth="9.1796875" defaultRowHeight="12.5" x14ac:dyDescent="0.25"/>
  <cols>
    <col min="1" max="1" width="70" style="87" customWidth="1"/>
    <col min="2" max="2" width="29.81640625" style="88" customWidth="1"/>
    <col min="3" max="4" width="29.81640625" style="89" customWidth="1"/>
    <col min="5" max="5" width="17.7265625" style="84" customWidth="1"/>
    <col min="6" max="6" width="7.1796875" style="84" customWidth="1"/>
    <col min="7" max="7" width="12.1796875" style="84" customWidth="1"/>
    <col min="8" max="8" width="8.1796875" style="84" customWidth="1"/>
    <col min="9" max="10" width="12.81640625" style="84" customWidth="1"/>
    <col min="11" max="11" width="11.7265625" style="84" customWidth="1"/>
    <col min="12" max="17" width="9.1796875" style="84"/>
    <col min="18" max="18" width="0" style="85" hidden="1" customWidth="1"/>
    <col min="19" max="16384" width="9.1796875" style="84"/>
  </cols>
  <sheetData>
    <row r="1" spans="1:18" ht="27" customHeight="1" x14ac:dyDescent="0.25">
      <c r="A1" s="338" t="s">
        <v>26</v>
      </c>
      <c r="B1" s="338"/>
      <c r="C1" s="338"/>
      <c r="D1" s="338"/>
      <c r="E1" s="338"/>
      <c r="F1" s="338"/>
      <c r="G1" s="338"/>
      <c r="R1" s="96" t="str">
        <f>IF(E12=0,"No Result",IF(E12&gt;=5,"GREEN",IF(E12&gt;=3,"AMBER","RED")))</f>
        <v>No Result</v>
      </c>
    </row>
    <row r="2" spans="1:18" ht="20.149999999999999" customHeight="1" thickBot="1" x14ac:dyDescent="0.3">
      <c r="A2" s="178" t="s">
        <v>0</v>
      </c>
      <c r="B2" s="153"/>
      <c r="C2" s="153"/>
      <c r="D2" s="153"/>
      <c r="E2" s="153"/>
      <c r="F2" s="153"/>
      <c r="G2" s="153"/>
    </row>
    <row r="3" spans="1:18" ht="31.5" customHeight="1" x14ac:dyDescent="0.6">
      <c r="A3" s="180" t="s">
        <v>119</v>
      </c>
      <c r="B3" s="181"/>
      <c r="C3" s="181"/>
      <c r="D3" s="181"/>
      <c r="E3" s="181"/>
      <c r="F3" s="181"/>
      <c r="G3" s="181"/>
      <c r="H3" s="305" t="s">
        <v>87</v>
      </c>
      <c r="I3" s="305"/>
      <c r="J3" s="127" t="str">
        <f>R1</f>
        <v>No Result</v>
      </c>
      <c r="K3" s="127"/>
    </row>
    <row r="4" spans="1:18" ht="18" customHeight="1" x14ac:dyDescent="0.25">
      <c r="A4" s="339" t="s">
        <v>6</v>
      </c>
      <c r="B4" s="340" t="s">
        <v>7</v>
      </c>
      <c r="C4" s="340"/>
      <c r="D4" s="340"/>
      <c r="E4" s="341" t="s">
        <v>8</v>
      </c>
      <c r="F4" s="341"/>
      <c r="G4" s="341"/>
      <c r="H4" s="341"/>
      <c r="I4" s="341"/>
      <c r="J4" s="341"/>
      <c r="K4" s="341"/>
    </row>
    <row r="5" spans="1:18" ht="78.75" customHeight="1" x14ac:dyDescent="0.25">
      <c r="A5" s="106" t="s">
        <v>127</v>
      </c>
      <c r="B5" s="126" t="s">
        <v>137</v>
      </c>
      <c r="C5" s="126"/>
      <c r="D5" s="126"/>
      <c r="E5" s="126" t="s">
        <v>138</v>
      </c>
      <c r="F5" s="126"/>
      <c r="G5" s="126"/>
      <c r="H5" s="126"/>
      <c r="I5" s="126"/>
      <c r="J5" s="126"/>
      <c r="K5" s="126"/>
    </row>
    <row r="6" spans="1:18" ht="32.25" customHeight="1" x14ac:dyDescent="0.25">
      <c r="A6" s="306" t="s">
        <v>120</v>
      </c>
      <c r="B6" s="306"/>
      <c r="C6" s="306"/>
      <c r="D6" s="306"/>
      <c r="E6" s="306"/>
      <c r="F6" s="306"/>
      <c r="G6" s="306"/>
      <c r="H6" s="306"/>
      <c r="I6" s="306"/>
      <c r="J6" s="306"/>
      <c r="K6" s="306"/>
    </row>
    <row r="7" spans="1:18" ht="28.5" customHeight="1" x14ac:dyDescent="0.25">
      <c r="A7" s="307" t="s">
        <v>39</v>
      </c>
      <c r="B7" s="307"/>
      <c r="C7" s="307"/>
      <c r="D7" s="307"/>
      <c r="E7" s="307"/>
      <c r="F7" s="307"/>
      <c r="G7" s="307"/>
      <c r="H7" s="307"/>
      <c r="I7" s="307"/>
      <c r="J7" s="307"/>
      <c r="K7" s="307"/>
    </row>
    <row r="8" spans="1:18" ht="18" customHeight="1" x14ac:dyDescent="0.5">
      <c r="A8" s="308" t="s">
        <v>120</v>
      </c>
      <c r="B8" s="309" t="s">
        <v>18</v>
      </c>
      <c r="C8" s="309" t="s">
        <v>41</v>
      </c>
      <c r="D8" s="309" t="s">
        <v>43</v>
      </c>
      <c r="E8" s="310" t="s">
        <v>17</v>
      </c>
      <c r="F8" s="310"/>
      <c r="G8" s="310"/>
      <c r="H8" s="311" t="s">
        <v>4</v>
      </c>
      <c r="I8" s="311"/>
      <c r="J8" s="311"/>
      <c r="K8" s="311"/>
    </row>
    <row r="9" spans="1:18" ht="72.75" customHeight="1" x14ac:dyDescent="0.25">
      <c r="A9" s="314" t="s">
        <v>50</v>
      </c>
      <c r="B9" s="64"/>
      <c r="C9" s="69"/>
      <c r="D9" s="66"/>
      <c r="E9" s="315" t="s">
        <v>92</v>
      </c>
      <c r="F9" s="315"/>
      <c r="G9" s="315"/>
      <c r="H9" s="236" t="s">
        <v>36</v>
      </c>
      <c r="I9" s="236"/>
      <c r="J9" s="326" t="s">
        <v>84</v>
      </c>
      <c r="K9" s="326"/>
    </row>
    <row r="10" spans="1:18" ht="20.149999999999999" customHeight="1" x14ac:dyDescent="0.25">
      <c r="A10" s="313"/>
      <c r="B10" s="70"/>
      <c r="C10" s="70"/>
      <c r="D10" s="70"/>
      <c r="E10" s="342"/>
      <c r="F10" s="343"/>
      <c r="G10" s="344"/>
      <c r="H10" s="345"/>
      <c r="I10" s="346"/>
      <c r="J10" s="346"/>
      <c r="K10" s="347"/>
    </row>
    <row r="11" spans="1:18" ht="108.75" customHeight="1" x14ac:dyDescent="0.25">
      <c r="A11" s="314" t="s">
        <v>49</v>
      </c>
      <c r="B11" s="64"/>
      <c r="C11" s="46"/>
      <c r="D11" s="66"/>
      <c r="E11" s="315" t="s">
        <v>136</v>
      </c>
      <c r="F11" s="334"/>
      <c r="G11" s="334"/>
      <c r="H11" s="320" t="s">
        <v>78</v>
      </c>
      <c r="I11" s="320"/>
      <c r="J11" s="326" t="s">
        <v>83</v>
      </c>
      <c r="K11" s="326"/>
    </row>
    <row r="12" spans="1:18" ht="20.149999999999999" customHeight="1" x14ac:dyDescent="0.25">
      <c r="A12" s="313"/>
      <c r="B12" s="353">
        <f>COUNTIF(B9:B11,"x")*3</f>
        <v>0</v>
      </c>
      <c r="C12" s="353">
        <f>COUNTIF(C9:C11,"x")*2</f>
        <v>0</v>
      </c>
      <c r="D12" s="353">
        <f>COUNTIF(D9:D11,"x")*1</f>
        <v>0</v>
      </c>
      <c r="E12" s="354">
        <f>SUM(B12:D12)</f>
        <v>0</v>
      </c>
      <c r="F12" s="355"/>
      <c r="G12" s="356"/>
      <c r="H12" s="357"/>
      <c r="I12" s="358"/>
      <c r="J12" s="358"/>
      <c r="K12" s="359"/>
    </row>
    <row r="13" spans="1:18" ht="50.15" customHeight="1" thickBot="1" x14ac:dyDescent="0.3">
      <c r="A13" s="348" t="s">
        <v>139</v>
      </c>
      <c r="B13" s="349"/>
      <c r="C13" s="349"/>
      <c r="D13" s="349"/>
      <c r="E13" s="349"/>
      <c r="F13" s="349"/>
      <c r="G13" s="349"/>
      <c r="H13" s="349"/>
      <c r="I13" s="349"/>
      <c r="J13" s="349"/>
      <c r="K13" s="349"/>
    </row>
    <row r="14" spans="1:18" ht="20.149999999999999" customHeight="1" x14ac:dyDescent="0.25">
      <c r="A14" s="292" t="s">
        <v>118</v>
      </c>
      <c r="B14" s="293"/>
      <c r="C14" s="293"/>
      <c r="D14" s="294"/>
      <c r="E14" s="350" t="s">
        <v>5</v>
      </c>
      <c r="F14" s="351"/>
      <c r="G14" s="351"/>
      <c r="H14" s="351"/>
      <c r="I14" s="351"/>
      <c r="J14" s="351"/>
      <c r="K14" s="352"/>
    </row>
    <row r="15" spans="1:18" ht="154.5" customHeight="1" x14ac:dyDescent="0.25">
      <c r="A15" s="147"/>
      <c r="B15" s="148"/>
      <c r="C15" s="148"/>
      <c r="D15" s="149"/>
      <c r="E15" s="150"/>
      <c r="F15" s="151"/>
      <c r="G15" s="151"/>
      <c r="H15" s="151"/>
      <c r="I15" s="151"/>
      <c r="J15" s="151"/>
      <c r="K15" s="152"/>
    </row>
    <row r="16" spans="1:18" ht="20.149999999999999" customHeight="1" x14ac:dyDescent="0.25"/>
    <row r="17" spans="1:11" ht="20.149999999999999" customHeight="1" x14ac:dyDescent="0.25"/>
    <row r="18" spans="1:11" ht="19.5" customHeight="1" x14ac:dyDescent="0.25"/>
    <row r="19" spans="1:11" ht="99" customHeight="1" x14ac:dyDescent="0.25"/>
    <row r="20" spans="1:11" ht="20.149999999999999" customHeight="1" x14ac:dyDescent="0.25">
      <c r="B20" s="97"/>
      <c r="C20" s="71"/>
      <c r="D20" s="71"/>
      <c r="E20" s="98"/>
    </row>
    <row r="21" spans="1:11" ht="117" customHeight="1" x14ac:dyDescent="0.25">
      <c r="A21" s="99"/>
      <c r="B21" s="97"/>
      <c r="C21" s="71"/>
      <c r="D21" s="71"/>
      <c r="E21" s="98"/>
      <c r="F21" s="98"/>
      <c r="G21" s="98"/>
      <c r="H21" s="98"/>
      <c r="I21" s="98"/>
      <c r="J21" s="98"/>
      <c r="K21" s="98"/>
    </row>
    <row r="22" spans="1:11" ht="13" x14ac:dyDescent="0.3">
      <c r="A22" s="90"/>
    </row>
  </sheetData>
  <sheetProtection algorithmName="SHA-512" hashValue="QeJAG3G4LDVjugEf4utBR+hDYpQxbYOaWeNHZBMEtb8hlulV7Xq0Qkkn9DqSKRFEi7eMQ2kvqcDGxbB7IDw87g==" saltValue="u6Lj076Cd/0QCkO/2vq6gg==" spinCount="100000" sheet="1" objects="1" scenarios="1" formatColumns="0" formatRows="0" insertColumns="0" insertRows="0" deleteColumns="0" deleteRows="0"/>
  <customSheetViews>
    <customSheetView guid="{C43D11AD-0538-4028-B178-5C85859BE9F8}" scale="75" printArea="1">
      <selection activeCell="A7" sqref="A7"/>
      <pageMargins left="0.35433070866141736" right="0.35433070866141736" top="0.11811023622047245" bottom="0.19685039370078741" header="0.31496062992125984" footer="0.23622047244094491"/>
      <printOptions horizontalCentered="1"/>
      <pageSetup paperSize="9" scale="90" fitToHeight="9" orientation="portrait" r:id="rId1"/>
      <headerFooter alignWithMargins="0"/>
    </customSheetView>
  </customSheetViews>
  <mergeCells count="28">
    <mergeCell ref="J3:K3"/>
    <mergeCell ref="A1:G1"/>
    <mergeCell ref="B2:G2"/>
    <mergeCell ref="A3:G3"/>
    <mergeCell ref="H3:I3"/>
    <mergeCell ref="B5:D5"/>
    <mergeCell ref="B4:D4"/>
    <mergeCell ref="E4:K4"/>
    <mergeCell ref="E5:K5"/>
    <mergeCell ref="E8:G8"/>
    <mergeCell ref="A6:K6"/>
    <mergeCell ref="A7:K7"/>
    <mergeCell ref="H8:K8"/>
    <mergeCell ref="A15:D15"/>
    <mergeCell ref="E9:G9"/>
    <mergeCell ref="A13:K13"/>
    <mergeCell ref="E14:K14"/>
    <mergeCell ref="F12:G12"/>
    <mergeCell ref="H12:K12"/>
    <mergeCell ref="E15:K15"/>
    <mergeCell ref="E11:G11"/>
    <mergeCell ref="H9:I9"/>
    <mergeCell ref="H11:I11"/>
    <mergeCell ref="J9:K9"/>
    <mergeCell ref="J11:K11"/>
    <mergeCell ref="E10:G10"/>
    <mergeCell ref="H10:K10"/>
    <mergeCell ref="A14:D14"/>
  </mergeCells>
  <conditionalFormatting sqref="J3">
    <cfRule type="cellIs" dxfId="2" priority="1" operator="equal">
      <formula>"Green"</formula>
    </cfRule>
    <cfRule type="cellIs" dxfId="1" priority="2" operator="equal">
      <formula>"Amber"</formula>
    </cfRule>
    <cfRule type="cellIs" dxfId="0" priority="3" operator="equal">
      <formula>"Red"</formula>
    </cfRule>
  </conditionalFormatting>
  <dataValidations count="3">
    <dataValidation allowBlank="1" showInputMessage="1" showErrorMessage="1" errorTitle="Input date" error="Date has to be entered as &quot;dd/mm/yy&quot; and between 01/01/03 and 31/12/10." promptTitle="Input date" prompt="Date has to be entered as &quot;dd/mm/yy&quot;" sqref="B2"/>
    <dataValidation type="list" allowBlank="1" showDropDown="1" showInputMessage="1" showErrorMessage="1" errorTitle="Incorrect character" error="Please input an &quot;x&quot; in the appropriate column only." promptTitle="Hint:" prompt="Please ensure that only one &quot;x&quot; per line is entered" sqref="B9:D9 B11:D11">
      <formula1>"x"</formula1>
    </dataValidation>
    <dataValidation type="textLength" allowBlank="1" showInputMessage="1" showErrorMessage="1" sqref="B10:D10">
      <formula1>0</formula1>
      <formula2>0</formula2>
    </dataValidation>
  </dataValidations>
  <hyperlinks>
    <hyperlink ref="H11" r:id="rId2" display="https://education.gov.scot/improvement/learning-resources/digital-approach-to-moderation-in-the-broad-general-education/"/>
    <hyperlink ref="J11" r:id="rId3" display="https://www.westpartnership.co.uk/curriculum-learning-teaching-assessment/lta-cycle/"/>
    <hyperlink ref="J9" r:id="rId4" display="https://education.gov.scot/media/cs5l0pm3/townhill_blog.pdf"/>
    <hyperlink ref="H9:I9" r:id="rId5" display="WP Moderation Guidance and Paperwork"/>
  </hyperlinks>
  <printOptions horizontalCentered="1"/>
  <pageMargins left="0.35433070866141736" right="0.35433070866141736" top="0.11811023622047245" bottom="0.19685039370078741" header="0.31496062992125984" footer="0.23622047244094491"/>
  <pageSetup paperSize="9" scale="90" fitToHeight="9" orientation="portrait" r:id="rId6"/>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opLeftCell="A27" workbookViewId="0">
      <selection activeCell="H13" sqref="H13"/>
    </sheetView>
  </sheetViews>
  <sheetFormatPr defaultRowHeight="12.5" x14ac:dyDescent="0.25"/>
  <cols>
    <col min="1" max="1" width="59.26953125" customWidth="1"/>
    <col min="2" max="2" width="9.453125" style="3" customWidth="1"/>
    <col min="3" max="3" width="9.54296875" bestFit="1" customWidth="1"/>
    <col min="4" max="4" width="8.26953125" customWidth="1"/>
    <col min="5" max="5" width="10.7265625" style="5" customWidth="1"/>
    <col min="6" max="6" width="3.26953125" style="5" customWidth="1"/>
    <col min="7" max="7" width="11.7265625" customWidth="1"/>
    <col min="8" max="9" width="10.7265625" bestFit="1" customWidth="1"/>
  </cols>
  <sheetData>
    <row r="1" spans="1:9" ht="25.5" thickBot="1" x14ac:dyDescent="0.3">
      <c r="B1" s="15" t="s">
        <v>9</v>
      </c>
      <c r="C1" s="16" t="s">
        <v>10</v>
      </c>
      <c r="D1" s="16" t="s">
        <v>11</v>
      </c>
      <c r="E1" s="17" t="s">
        <v>12</v>
      </c>
      <c r="G1" t="s">
        <v>13</v>
      </c>
    </row>
    <row r="2" spans="1:9" ht="13.5" thickBot="1" x14ac:dyDescent="0.35">
      <c r="A2" s="38" t="str">
        <f>'Stage 1'!A10</f>
        <v>1. Engaging with the Learning, Teaching and Assessment Cycle</v>
      </c>
      <c r="B2" s="36"/>
      <c r="C2" s="36"/>
      <c r="D2" s="36"/>
      <c r="E2" s="37"/>
    </row>
    <row r="3" spans="1:9" ht="13" thickBot="1" x14ac:dyDescent="0.3">
      <c r="A3" s="40">
        <v>1.1000000000000001</v>
      </c>
      <c r="B3" s="18">
        <v>1</v>
      </c>
      <c r="C3" s="41" t="e">
        <f>B3*LOOKUP("x",'Stage 1'!B11:C11,$G$8:$I$8)</f>
        <v>#N/A</v>
      </c>
      <c r="D3" s="42" t="e">
        <f>IF(C3 = "#N/A", 1,B3*$I$8)</f>
        <v>#N/A</v>
      </c>
      <c r="E3" s="159" t="e">
        <f>(SUM(C3:C6)/SUM(D3:D6))*100</f>
        <v>#N/A</v>
      </c>
    </row>
    <row r="4" spans="1:9" ht="13" thickBot="1" x14ac:dyDescent="0.3">
      <c r="A4" s="40">
        <v>1.2</v>
      </c>
      <c r="B4" s="18">
        <v>1</v>
      </c>
      <c r="C4" s="41" t="e">
        <f>B4*LOOKUP("x",'Stage 1'!B13:D13,$G$8:$I$8)</f>
        <v>#N/A</v>
      </c>
      <c r="D4" s="42" t="e">
        <f>IF(C4 = "#N/A", 1,B4*$I$8)</f>
        <v>#N/A</v>
      </c>
      <c r="E4" s="160"/>
    </row>
    <row r="5" spans="1:9" ht="13" thickBot="1" x14ac:dyDescent="0.3">
      <c r="A5" s="40">
        <v>1.3</v>
      </c>
      <c r="B5" s="18">
        <v>1</v>
      </c>
      <c r="C5" s="41" t="e">
        <f>B5*LOOKUP("x",'Stage 1'!B15:C15,$G$8:$I$8)</f>
        <v>#N/A</v>
      </c>
      <c r="D5" s="42" t="e">
        <f>IF(C5 = "#N/A", 1,B5*$I$8)</f>
        <v>#N/A</v>
      </c>
      <c r="E5" s="160"/>
    </row>
    <row r="6" spans="1:9" ht="13" thickBot="1" x14ac:dyDescent="0.3">
      <c r="A6" s="40">
        <v>1.4</v>
      </c>
      <c r="B6" s="18">
        <v>1</v>
      </c>
      <c r="C6" s="41" t="e">
        <f>B6*LOOKUP("x",'Stage 1'!#REF!,$G$8:$I$8)</f>
        <v>#REF!</v>
      </c>
      <c r="D6" s="42" t="e">
        <f>IF(C6 = "#N/A", 1,B6*$I$8)</f>
        <v>#REF!</v>
      </c>
      <c r="E6" s="161"/>
    </row>
    <row r="7" spans="1:9" ht="13" thickBot="1" x14ac:dyDescent="0.3">
      <c r="A7" s="39" t="e">
        <f>'Stage 1'!#REF!</f>
        <v>#REF!</v>
      </c>
      <c r="B7" s="11"/>
      <c r="C7" s="4"/>
      <c r="D7" s="4"/>
      <c r="E7" s="6"/>
      <c r="F7" s="14"/>
      <c r="G7" s="7" t="s">
        <v>1</v>
      </c>
      <c r="H7" s="8" t="s">
        <v>2</v>
      </c>
      <c r="I7" s="9" t="s">
        <v>3</v>
      </c>
    </row>
    <row r="8" spans="1:9" ht="13" thickBot="1" x14ac:dyDescent="0.3">
      <c r="A8" s="25">
        <v>2.1</v>
      </c>
      <c r="B8" s="18">
        <v>1</v>
      </c>
      <c r="C8" s="2" t="e">
        <f>B8*LOOKUP("x",'Stage 1'!#REF!,$G$8:$I$8)</f>
        <v>#REF!</v>
      </c>
      <c r="D8" s="23" t="e">
        <f>IF(C8 = "#N/A", 1,B8*$I$8)</f>
        <v>#REF!</v>
      </c>
      <c r="E8" s="154" t="e">
        <f>(SUM(C8:C17)/SUM(D8:D17))*100</f>
        <v>#REF!</v>
      </c>
      <c r="F8" s="10"/>
      <c r="G8" s="20">
        <v>1</v>
      </c>
      <c r="H8" s="19">
        <v>5</v>
      </c>
      <c r="I8" s="21">
        <v>10</v>
      </c>
    </row>
    <row r="9" spans="1:9" x14ac:dyDescent="0.25">
      <c r="A9" s="26">
        <v>2.2000000000000002</v>
      </c>
      <c r="B9" s="18">
        <v>1</v>
      </c>
      <c r="C9" s="2" t="e">
        <f>B9*LOOKUP("x",'Stage 1'!#REF!,$G$8:$I$8)</f>
        <v>#REF!</v>
      </c>
      <c r="D9" s="23" t="e">
        <f t="shared" ref="D9:D17" si="0">IF(C9 = "#N/A", 1,B9*$I$8)</f>
        <v>#REF!</v>
      </c>
      <c r="E9" s="155"/>
      <c r="F9" s="10"/>
    </row>
    <row r="10" spans="1:9" x14ac:dyDescent="0.25">
      <c r="A10" s="26">
        <v>2.2999999999999998</v>
      </c>
      <c r="B10" s="18">
        <v>1</v>
      </c>
      <c r="C10" s="2" t="e">
        <f>B10*LOOKUP("x",'Stage 1'!#REF!,$G$8:$I$8)</f>
        <v>#REF!</v>
      </c>
      <c r="D10" s="23" t="e">
        <f t="shared" si="0"/>
        <v>#REF!</v>
      </c>
      <c r="E10" s="155"/>
      <c r="F10" s="10"/>
    </row>
    <row r="11" spans="1:9" x14ac:dyDescent="0.25">
      <c r="A11" s="26">
        <v>2.4</v>
      </c>
      <c r="B11" s="18">
        <v>1</v>
      </c>
      <c r="C11" s="2" t="e">
        <f>B11*LOOKUP("x",'Stage 1'!#REF!,$G$8:$I$8)</f>
        <v>#REF!</v>
      </c>
      <c r="D11" s="23" t="e">
        <f t="shared" si="0"/>
        <v>#REF!</v>
      </c>
      <c r="E11" s="155"/>
      <c r="F11" s="10"/>
    </row>
    <row r="12" spans="1:9" x14ac:dyDescent="0.25">
      <c r="A12" s="26">
        <v>2.5</v>
      </c>
      <c r="B12" s="18">
        <v>1</v>
      </c>
      <c r="C12" s="2" t="e">
        <f>B12*LOOKUP("x",'Stage 1'!#REF!,$G$8:$I$8)</f>
        <v>#REF!</v>
      </c>
      <c r="D12" s="23" t="e">
        <f t="shared" si="0"/>
        <v>#REF!</v>
      </c>
      <c r="E12" s="155"/>
      <c r="F12" s="10"/>
    </row>
    <row r="13" spans="1:9" ht="15" customHeight="1" x14ac:dyDescent="0.25">
      <c r="A13" s="26">
        <v>2.6</v>
      </c>
      <c r="B13" s="18">
        <v>1</v>
      </c>
      <c r="C13" s="2" t="e">
        <f>B13*LOOKUP("x",'Stage 1'!#REF!,$G$8:$I$8)</f>
        <v>#REF!</v>
      </c>
      <c r="D13" s="23" t="e">
        <f t="shared" si="0"/>
        <v>#REF!</v>
      </c>
      <c r="E13" s="155"/>
      <c r="F13" s="10"/>
    </row>
    <row r="14" spans="1:9" ht="15" customHeight="1" thickBot="1" x14ac:dyDescent="0.3">
      <c r="A14" s="30">
        <v>2.7</v>
      </c>
      <c r="B14" s="31">
        <v>1</v>
      </c>
      <c r="C14" s="2" t="e">
        <f>B14*LOOKUP("x",'Stage 1'!#REF!,$G$8:$I$8)</f>
        <v>#REF!</v>
      </c>
      <c r="D14" s="23" t="e">
        <f t="shared" si="0"/>
        <v>#REF!</v>
      </c>
      <c r="E14" s="157"/>
      <c r="F14" s="10"/>
    </row>
    <row r="15" spans="1:9" ht="15" customHeight="1" thickBot="1" x14ac:dyDescent="0.3">
      <c r="A15" s="32">
        <v>2.8</v>
      </c>
      <c r="B15" s="31">
        <v>1</v>
      </c>
      <c r="C15" s="2" t="e">
        <f>B15*LOOKUP("x",'Stage 1'!#REF!,$G$8:$I$8)</f>
        <v>#REF!</v>
      </c>
      <c r="D15" s="23" t="e">
        <f t="shared" si="0"/>
        <v>#REF!</v>
      </c>
      <c r="E15" s="157"/>
      <c r="F15" s="10"/>
    </row>
    <row r="16" spans="1:9" ht="15" customHeight="1" thickBot="1" x14ac:dyDescent="0.3">
      <c r="A16" s="32">
        <v>2.9</v>
      </c>
      <c r="B16" s="31">
        <v>1</v>
      </c>
      <c r="C16" s="2" t="e">
        <f>B16*LOOKUP("x",'Stage 1'!#REF!,$G$8:$I$8)</f>
        <v>#REF!</v>
      </c>
      <c r="D16" s="23" t="e">
        <f t="shared" si="0"/>
        <v>#REF!</v>
      </c>
      <c r="E16" s="157"/>
      <c r="F16" s="10"/>
    </row>
    <row r="17" spans="1:6" ht="15" customHeight="1" thickBot="1" x14ac:dyDescent="0.3">
      <c r="A17" s="33">
        <v>2.1</v>
      </c>
      <c r="B17" s="31">
        <v>1</v>
      </c>
      <c r="C17" s="2" t="e">
        <f>B17*LOOKUP("x",'Stage 1'!#REF!,$G$8:$I$8)</f>
        <v>#REF!</v>
      </c>
      <c r="D17" s="23" t="e">
        <f t="shared" si="0"/>
        <v>#REF!</v>
      </c>
      <c r="E17" s="158"/>
      <c r="F17" s="10"/>
    </row>
    <row r="18" spans="1:6" ht="24.75" customHeight="1" thickBot="1" x14ac:dyDescent="0.3">
      <c r="A18" s="22" t="e">
        <f>'Stage 1'!#REF!</f>
        <v>#REF!</v>
      </c>
      <c r="B18" s="11"/>
      <c r="C18" s="4"/>
      <c r="D18" s="4"/>
      <c r="E18" s="6"/>
    </row>
    <row r="19" spans="1:6" x14ac:dyDescent="0.25">
      <c r="A19" s="27">
        <v>3.1</v>
      </c>
      <c r="B19" s="18">
        <v>1</v>
      </c>
      <c r="C19" s="2" t="e">
        <f>B19*LOOKUP("x",'Stage 1'!#REF!,$G$8:$I$8)</f>
        <v>#REF!</v>
      </c>
      <c r="D19" s="23" t="e">
        <f>IF(C19 = "#N/A", 1,B19*$I$8)</f>
        <v>#REF!</v>
      </c>
      <c r="E19" s="154" t="e">
        <f>(SUM(C19:C29)/SUM(D19:D29))*100</f>
        <v>#REF!</v>
      </c>
      <c r="F19" s="10"/>
    </row>
    <row r="20" spans="1:6" x14ac:dyDescent="0.25">
      <c r="A20" s="28">
        <v>3.2</v>
      </c>
      <c r="B20" s="18">
        <v>1</v>
      </c>
      <c r="C20" s="2" t="e">
        <f>B20*LOOKUP("x",'Stage 1'!#REF!,$G$8:$I$8)</f>
        <v>#REF!</v>
      </c>
      <c r="D20" s="23" t="e">
        <f t="shared" ref="D20:D29" si="1">IF(C20 = "#N/A", 1,B20*$I$8)</f>
        <v>#REF!</v>
      </c>
      <c r="E20" s="155"/>
      <c r="F20" s="10"/>
    </row>
    <row r="21" spans="1:6" x14ac:dyDescent="0.25">
      <c r="A21" s="28">
        <v>3.3</v>
      </c>
      <c r="B21" s="18">
        <v>1</v>
      </c>
      <c r="C21" s="2" t="e">
        <f>B21*LOOKUP("x",'Stage 1'!#REF!,$G$8:$I$8)</f>
        <v>#REF!</v>
      </c>
      <c r="D21" s="23" t="e">
        <f t="shared" si="1"/>
        <v>#REF!</v>
      </c>
      <c r="E21" s="155"/>
      <c r="F21" s="10"/>
    </row>
    <row r="22" spans="1:6" x14ac:dyDescent="0.25">
      <c r="A22" s="28">
        <v>3.4</v>
      </c>
      <c r="B22" s="24">
        <v>1</v>
      </c>
      <c r="C22" s="2" t="e">
        <f>B22*LOOKUP("x",'Stage 1'!#REF!,$G$8:$I$8)</f>
        <v>#REF!</v>
      </c>
      <c r="D22" s="23" t="e">
        <f t="shared" si="1"/>
        <v>#REF!</v>
      </c>
      <c r="E22" s="155"/>
      <c r="F22" s="10"/>
    </row>
    <row r="23" spans="1:6" ht="13.5" customHeight="1" x14ac:dyDescent="0.25">
      <c r="A23" s="28">
        <v>3.5</v>
      </c>
      <c r="B23" s="24">
        <v>1</v>
      </c>
      <c r="C23" s="2" t="e">
        <f>B23*LOOKUP("x",'Stage 1'!#REF!,$G$8:$I$8)</f>
        <v>#REF!</v>
      </c>
      <c r="D23" s="23" t="e">
        <f t="shared" si="1"/>
        <v>#REF!</v>
      </c>
      <c r="E23" s="155"/>
      <c r="F23" s="10"/>
    </row>
    <row r="24" spans="1:6" x14ac:dyDescent="0.25">
      <c r="A24" s="28">
        <v>3.6</v>
      </c>
      <c r="B24" s="24">
        <v>1</v>
      </c>
      <c r="C24" s="2" t="e">
        <f>B24*LOOKUP("x",'Stage 1'!#REF!,$G$8:$I$8)</f>
        <v>#REF!</v>
      </c>
      <c r="D24" s="23" t="e">
        <f t="shared" si="1"/>
        <v>#REF!</v>
      </c>
      <c r="E24" s="155"/>
      <c r="F24" s="10"/>
    </row>
    <row r="25" spans="1:6" x14ac:dyDescent="0.25">
      <c r="A25" s="28">
        <v>3.7</v>
      </c>
      <c r="B25" s="18">
        <v>1</v>
      </c>
      <c r="C25" s="2" t="e">
        <f>B25*LOOKUP("x",'Stage 1'!#REF!,$G$8:$I$8)</f>
        <v>#REF!</v>
      </c>
      <c r="D25" s="23" t="e">
        <f t="shared" si="1"/>
        <v>#REF!</v>
      </c>
      <c r="E25" s="155"/>
      <c r="F25" s="10"/>
    </row>
    <row r="26" spans="1:6" x14ac:dyDescent="0.25">
      <c r="A26" s="28">
        <v>3.8</v>
      </c>
      <c r="B26" s="18">
        <v>1</v>
      </c>
      <c r="C26" s="2" t="e">
        <f>B26*LOOKUP("x",'Stage 1'!#REF!,$G$8:$I$8)</f>
        <v>#REF!</v>
      </c>
      <c r="D26" s="23" t="e">
        <f t="shared" si="1"/>
        <v>#REF!</v>
      </c>
      <c r="E26" s="155"/>
      <c r="F26" s="10"/>
    </row>
    <row r="27" spans="1:6" x14ac:dyDescent="0.25">
      <c r="A27" s="28">
        <v>3.9</v>
      </c>
      <c r="B27" s="18">
        <v>1</v>
      </c>
      <c r="C27" s="2" t="e">
        <f>B27*LOOKUP("x",'Stage 1'!#REF!,$G$8:$I$8)</f>
        <v>#REF!</v>
      </c>
      <c r="D27" s="23" t="e">
        <f t="shared" si="1"/>
        <v>#REF!</v>
      </c>
      <c r="E27" s="155"/>
      <c r="F27" s="10"/>
    </row>
    <row r="28" spans="1:6" x14ac:dyDescent="0.25">
      <c r="A28" s="33">
        <v>3.1</v>
      </c>
      <c r="B28" s="18">
        <v>1</v>
      </c>
      <c r="C28" s="2" t="e">
        <f>B28*LOOKUP("x",'Stage 1'!#REF!,$G$8:$I$8)</f>
        <v>#REF!</v>
      </c>
      <c r="D28" s="23" t="e">
        <f>IF(C28 = "#N/A", 1,B28*$I$8)</f>
        <v>#REF!</v>
      </c>
      <c r="E28" s="155"/>
      <c r="F28" s="10"/>
    </row>
    <row r="29" spans="1:6" ht="13" thickBot="1" x14ac:dyDescent="0.3">
      <c r="A29" s="33">
        <v>3.11</v>
      </c>
      <c r="B29" s="18">
        <v>1</v>
      </c>
      <c r="C29" s="2" t="e">
        <f>B29*LOOKUP("x",'Stage 1'!#REF!,$G$8:$I$8)</f>
        <v>#REF!</v>
      </c>
      <c r="D29" s="23" t="e">
        <f t="shared" si="1"/>
        <v>#REF!</v>
      </c>
      <c r="E29" s="156"/>
      <c r="F29" s="10"/>
    </row>
    <row r="30" spans="1:6" ht="24.75" customHeight="1" thickBot="1" x14ac:dyDescent="0.3">
      <c r="A30" s="22" t="e">
        <f>'Stage 1'!#REF!</f>
        <v>#REF!</v>
      </c>
      <c r="B30" s="11"/>
      <c r="C30" s="4"/>
      <c r="D30" s="4"/>
      <c r="E30" s="6"/>
    </row>
    <row r="31" spans="1:6" x14ac:dyDescent="0.25">
      <c r="A31" s="29">
        <v>4.0999999999999996</v>
      </c>
      <c r="B31" s="18">
        <v>1</v>
      </c>
      <c r="C31" s="2" t="e">
        <f>B31*LOOKUP("x",'Stage 1'!#REF!,$G$8:$I$8)</f>
        <v>#REF!</v>
      </c>
      <c r="D31" s="23" t="e">
        <f t="shared" ref="D31:D37" si="2">IF(C31 = "#N/A", 1,B31*$I$8)</f>
        <v>#REF!</v>
      </c>
      <c r="E31" s="154" t="e">
        <f>(SUM(C31:C37)/SUM(D31:D37))*100</f>
        <v>#REF!</v>
      </c>
    </row>
    <row r="32" spans="1:6" x14ac:dyDescent="0.25">
      <c r="A32" s="28">
        <v>4.2</v>
      </c>
      <c r="B32" s="18">
        <v>1</v>
      </c>
      <c r="C32" s="2" t="e">
        <f>B32*LOOKUP("x",'Stage 1'!#REF!,$G$8:$I$8)</f>
        <v>#REF!</v>
      </c>
      <c r="D32" s="23" t="e">
        <f t="shared" si="2"/>
        <v>#REF!</v>
      </c>
      <c r="E32" s="155"/>
    </row>
    <row r="33" spans="1:5" x14ac:dyDescent="0.25">
      <c r="A33" s="28">
        <v>4.3</v>
      </c>
      <c r="B33" s="18">
        <v>1</v>
      </c>
      <c r="C33" s="2" t="e">
        <f>B33*LOOKUP("x",'Stage 1'!#REF!,$G$8:$I$8)</f>
        <v>#REF!</v>
      </c>
      <c r="D33" s="23" t="e">
        <f t="shared" si="2"/>
        <v>#REF!</v>
      </c>
      <c r="E33" s="155"/>
    </row>
    <row r="34" spans="1:5" x14ac:dyDescent="0.25">
      <c r="A34" s="28">
        <v>4.4000000000000004</v>
      </c>
      <c r="B34" s="18">
        <v>1</v>
      </c>
      <c r="C34" s="2" t="e">
        <f>B34*LOOKUP("x",'Stage 1'!#REF!,$G$8:$I$8)</f>
        <v>#REF!</v>
      </c>
      <c r="D34" s="23" t="e">
        <f t="shared" si="2"/>
        <v>#REF!</v>
      </c>
      <c r="E34" s="155"/>
    </row>
    <row r="35" spans="1:5" x14ac:dyDescent="0.25">
      <c r="A35" s="28">
        <v>4.5</v>
      </c>
      <c r="B35" s="18">
        <v>1</v>
      </c>
      <c r="C35" s="2" t="e">
        <f>B35*LOOKUP("x",'Stage 1'!#REF!,$G$8:$I$8)</f>
        <v>#REF!</v>
      </c>
      <c r="D35" s="23" t="e">
        <f t="shared" si="2"/>
        <v>#REF!</v>
      </c>
      <c r="E35" s="155" t="e">
        <f>(SUM(C35:C37)/SUM(D35:D37))*100</f>
        <v>#REF!</v>
      </c>
    </row>
    <row r="36" spans="1:5" x14ac:dyDescent="0.25">
      <c r="A36" s="28">
        <v>4.5999999999999996</v>
      </c>
      <c r="B36" s="18">
        <v>1</v>
      </c>
      <c r="C36" s="2" t="e">
        <f>B36*LOOKUP("x",'Stage 1'!#REF!,$G$8:$I$8)</f>
        <v>#REF!</v>
      </c>
      <c r="D36" s="23" t="e">
        <f t="shared" si="2"/>
        <v>#REF!</v>
      </c>
      <c r="E36" s="155"/>
    </row>
    <row r="37" spans="1:5" ht="13" thickBot="1" x14ac:dyDescent="0.3">
      <c r="A37" s="28">
        <v>4.7</v>
      </c>
      <c r="B37" s="18">
        <v>1</v>
      </c>
      <c r="C37" s="2" t="e">
        <f>B37*LOOKUP("x",'Stage 1'!#REF!,$G$8:$I$8)</f>
        <v>#REF!</v>
      </c>
      <c r="D37" s="23" t="e">
        <f t="shared" si="2"/>
        <v>#REF!</v>
      </c>
      <c r="E37" s="155"/>
    </row>
    <row r="38" spans="1:5" ht="13" thickBot="1" x14ac:dyDescent="0.3">
      <c r="A38" s="35" t="s">
        <v>14</v>
      </c>
      <c r="B38" s="34"/>
      <c r="C38" s="12" t="e">
        <f>SUM(C3:C37)</f>
        <v>#N/A</v>
      </c>
      <c r="D38" s="12" t="e">
        <f>SUM(D3:D37)</f>
        <v>#N/A</v>
      </c>
      <c r="E38" s="13" t="e">
        <f>C38/D38*100</f>
        <v>#N/A</v>
      </c>
    </row>
  </sheetData>
  <sheetProtection formatCells="0" formatColumns="0" formatRows="0" insertColumns="0" insertRows="0" insertHyperlinks="0" deleteColumns="0" deleteRows="0" sort="0" autoFilter="0" pivotTables="0"/>
  <customSheetViews>
    <customSheetView guid="{C43D11AD-0538-4028-B178-5C85859BE9F8}" state="hidden" topLeftCell="A27">
      <selection activeCell="H13" sqref="H13"/>
      <pageMargins left="0.75" right="0.75" top="1" bottom="1" header="0.5" footer="0.5"/>
      <headerFooter alignWithMargins="0"/>
    </customSheetView>
  </customSheetViews>
  <mergeCells count="4">
    <mergeCell ref="E19:E29"/>
    <mergeCell ref="E8:E17"/>
    <mergeCell ref="E31:E37"/>
    <mergeCell ref="E3:E6"/>
  </mergeCell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C295FD916BC246BA25EDC580DFBC52" ma:contentTypeVersion="2" ma:contentTypeDescription="Create a new document." ma:contentTypeScope="" ma:versionID="f249d35e55bafaebe61dec221b855870">
  <xsd:schema xmlns:xsd="http://www.w3.org/2001/XMLSchema" xmlns:xs="http://www.w3.org/2001/XMLSchema" xmlns:p="http://schemas.microsoft.com/office/2006/metadata/properties" xmlns:ns2="5482b840-651b-41b8-803d-c7beba1a374d" targetNamespace="http://schemas.microsoft.com/office/2006/metadata/properties" ma:root="true" ma:fieldsID="81396d9f227a3df0d50fc562eb4f6d9d" ns2:_="">
    <xsd:import namespace="5482b840-651b-41b8-803d-c7beba1a374d"/>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82b840-651b-41b8-803d-c7beba1a37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E662CD-7F24-46C0-B23C-D23A50700D73}">
  <ds:schemaRefs>
    <ds:schemaRef ds:uri="http://schemas.microsoft.com/sharepoint/v3/contenttype/forms"/>
  </ds:schemaRefs>
</ds:datastoreItem>
</file>

<file path=customXml/itemProps2.xml><?xml version="1.0" encoding="utf-8"?>
<ds:datastoreItem xmlns:ds="http://schemas.openxmlformats.org/officeDocument/2006/customXml" ds:itemID="{5FB83E64-954A-48F8-92B3-A0CB214339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82b840-651b-41b8-803d-c7beba1a3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Assessment &amp; Moderation Toolkit</vt:lpstr>
      <vt:lpstr>Stage 1</vt:lpstr>
      <vt:lpstr>Stage 2</vt:lpstr>
      <vt:lpstr>Stage 3</vt:lpstr>
      <vt:lpstr>Stage 4</vt:lpstr>
      <vt:lpstr>Stage 5</vt:lpstr>
      <vt:lpstr>Calculations</vt:lpstr>
      <vt:lpstr>'Stage 1'!Print_Area</vt:lpstr>
      <vt:lpstr>'Stage 2'!Print_Area</vt:lpstr>
      <vt:lpstr>'Stage 3'!Print_Area</vt:lpstr>
      <vt:lpstr>'Stage 4'!Print_Area</vt:lpstr>
      <vt:lpstr>'Stage 5'!Print_Area</vt:lpstr>
      <vt:lpstr>'Stage 1'!Print_Titles</vt:lpstr>
      <vt:lpstr>'Stage 2'!Print_Titles</vt:lpstr>
      <vt:lpstr>'Stage 3'!Print_Titles</vt:lpstr>
      <vt:lpstr>'Stage 4'!Print_Titles</vt:lpstr>
      <vt:lpstr>'Stage 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Attendance Audit Checklist</dc:title>
  <dc:subject>Lead Attendance Practitioner Manual</dc:subject>
  <dc:creator>K.LINDSAY-SMITH</dc:creator>
  <cp:keywords/>
  <dc:description/>
  <cp:lastModifiedBy>Ward, Maureen</cp:lastModifiedBy>
  <cp:revision/>
  <dcterms:created xsi:type="dcterms:W3CDTF">2003-04-03T09:12:43Z</dcterms:created>
  <dcterms:modified xsi:type="dcterms:W3CDTF">2023-05-30T10:56:49Z</dcterms:modified>
  <cp:category/>
  <cp:contentStatus/>
</cp:coreProperties>
</file>