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lowscotland.sharepoint.com/sites/RBAMathsDept944/Shared Documents/🟣 HIGHER APPS Collaborative/SQA Past Papers/2025/H-APPS 2025 Worked Solutions/"/>
    </mc:Choice>
  </mc:AlternateContent>
  <xr:revisionPtr revIDLastSave="4" documentId="13_ncr:1_{B9E5EF87-5BFE-4746-880D-BB2119784225}" xr6:coauthVersionLast="47" xr6:coauthVersionMax="47" xr10:uidLastSave="{EACCA607-D3F1-4897-92A2-2FBE75C32B9F}"/>
  <bookViews>
    <workbookView xWindow="-120" yWindow="-120" windowWidth="29040" windowHeight="15720" activeTab="1" xr2:uid="{00000000-000D-0000-FFFF-FFFF00000000}"/>
  </bookViews>
  <sheets>
    <sheet name="Car Finance" sheetId="1" r:id="rId1"/>
    <sheet name="Savings" sheetId="2" r:id="rId2"/>
  </sheets>
  <definedNames>
    <definedName name="_xlnm.Print_Titles" localSheetId="0">'Car Finance'!$1:$5</definedName>
    <definedName name="_xlnm.Print_Titles" localSheetId="1">Savings!$1:$3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2" l="1"/>
  <c r="C23" i="2"/>
  <c r="C22" i="2"/>
  <c r="C21" i="2"/>
  <c r="C20" i="2"/>
  <c r="D21" i="2"/>
  <c r="D22" i="2"/>
  <c r="D23" i="2"/>
  <c r="D24" i="2"/>
  <c r="D25" i="2"/>
  <c r="D26" i="2"/>
  <c r="D27" i="2"/>
  <c r="D28" i="2"/>
  <c r="D29" i="2"/>
  <c r="D30" i="2"/>
  <c r="D31" i="2"/>
  <c r="E20" i="2"/>
  <c r="D20" i="2"/>
  <c r="C12" i="2"/>
  <c r="E21" i="2" l="1"/>
  <c r="E22" i="2" s="1"/>
  <c r="E23" i="2" s="1"/>
  <c r="C24" i="2" s="1"/>
  <c r="E24" i="2" s="1"/>
  <c r="C25" i="2" s="1"/>
  <c r="E25" i="2" s="1"/>
  <c r="C26" i="2" s="1"/>
  <c r="E26" i="2" s="1"/>
  <c r="C27" i="2" s="1"/>
  <c r="E27" i="2" s="1"/>
  <c r="C28" i="2" s="1"/>
  <c r="E28" i="2" s="1"/>
  <c r="C29" i="2" s="1"/>
  <c r="E29" i="2" s="1"/>
  <c r="C30" i="2" s="1"/>
  <c r="E30" i="2" s="1"/>
  <c r="C31" i="2" s="1"/>
  <c r="E31" i="2" s="1"/>
  <c r="C10" i="1" l="1"/>
  <c r="D18" i="1" s="1"/>
  <c r="E18" i="1" s="1"/>
  <c r="F18" i="1" s="1"/>
  <c r="D19" i="1" s="1"/>
  <c r="E19" i="1" s="1"/>
  <c r="F19" i="1" s="1"/>
  <c r="D20" i="1" s="1"/>
  <c r="E20" i="1" s="1"/>
  <c r="F20" i="1" s="1"/>
  <c r="D21" i="1" s="1"/>
  <c r="E21" i="1" s="1"/>
  <c r="F21" i="1" s="1"/>
  <c r="D22" i="1" s="1"/>
  <c r="E22" i="1" s="1"/>
  <c r="F22" i="1" s="1"/>
  <c r="C53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18" i="1"/>
  <c r="F17" i="1"/>
  <c r="C8" i="1"/>
  <c r="D23" i="1" l="1"/>
  <c r="E23" i="1" s="1"/>
  <c r="F23" i="1"/>
  <c r="D24" i="1" s="1"/>
  <c r="E24" i="1" s="1"/>
  <c r="F24" i="1" s="1"/>
  <c r="D25" i="1" l="1"/>
  <c r="E25" i="1" s="1"/>
  <c r="F25" i="1" s="1"/>
  <c r="D26" i="1" s="1"/>
  <c r="E26" i="1" s="1"/>
  <c r="F26" i="1" s="1"/>
  <c r="D27" i="1" s="1"/>
  <c r="E27" i="1" s="1"/>
  <c r="F27" i="1" s="1"/>
  <c r="D28" i="1" l="1"/>
  <c r="E28" i="1" s="1"/>
  <c r="F28" i="1"/>
  <c r="D29" i="1" s="1"/>
  <c r="E29" i="1" s="1"/>
  <c r="F29" i="1" s="1"/>
  <c r="D30" i="1" s="1"/>
  <c r="E30" i="1" s="1"/>
  <c r="F30" i="1" s="1"/>
  <c r="D31" i="1" l="1"/>
  <c r="E31" i="1" s="1"/>
  <c r="F31" i="1" s="1"/>
  <c r="D32" i="1" s="1"/>
  <c r="E32" i="1" s="1"/>
  <c r="F32" i="1" s="1"/>
  <c r="D33" i="1" l="1"/>
  <c r="E33" i="1" s="1"/>
  <c r="F33" i="1" s="1"/>
  <c r="D34" i="1" l="1"/>
  <c r="E34" i="1" s="1"/>
  <c r="F34" i="1"/>
  <c r="D35" i="1" s="1"/>
  <c r="E35" i="1" s="1"/>
  <c r="F35" i="1" s="1"/>
  <c r="D36" i="1" l="1"/>
  <c r="E36" i="1" s="1"/>
  <c r="F36" i="1"/>
  <c r="D37" i="1" l="1"/>
  <c r="E37" i="1" s="1"/>
  <c r="F37" i="1" s="1"/>
  <c r="D38" i="1" s="1"/>
  <c r="E38" i="1" s="1"/>
  <c r="F38" i="1" s="1"/>
  <c r="D39" i="1" l="1"/>
  <c r="E39" i="1" s="1"/>
  <c r="F39" i="1" s="1"/>
  <c r="D40" i="1" s="1"/>
  <c r="E40" i="1" s="1"/>
  <c r="F40" i="1" s="1"/>
  <c r="D41" i="1" l="1"/>
  <c r="E41" i="1" s="1"/>
  <c r="F41" i="1"/>
  <c r="D42" i="1" l="1"/>
  <c r="E42" i="1" s="1"/>
  <c r="F42" i="1"/>
  <c r="D43" i="1" s="1"/>
  <c r="E43" i="1" s="1"/>
  <c r="F43" i="1" s="1"/>
  <c r="D44" i="1" l="1"/>
  <c r="E44" i="1" s="1"/>
  <c r="F44" i="1"/>
  <c r="D45" i="1" s="1"/>
  <c r="E45" i="1" s="1"/>
  <c r="F45" i="1" s="1"/>
  <c r="D46" i="1" l="1"/>
  <c r="E46" i="1" s="1"/>
  <c r="F46" i="1" s="1"/>
  <c r="D47" i="1" s="1"/>
  <c r="E47" i="1" s="1"/>
  <c r="F47" i="1" s="1"/>
  <c r="D48" i="1" l="1"/>
  <c r="E48" i="1" s="1"/>
  <c r="F48" i="1"/>
  <c r="D49" i="1" l="1"/>
  <c r="E49" i="1" s="1"/>
  <c r="F49" i="1"/>
  <c r="D50" i="1" l="1"/>
  <c r="E50" i="1" s="1"/>
  <c r="F50" i="1"/>
  <c r="D51" i="1" s="1"/>
  <c r="E51" i="1" s="1"/>
  <c r="F51" i="1" s="1"/>
  <c r="D52" i="1" l="1"/>
  <c r="E52" i="1" s="1"/>
  <c r="F52" i="1" s="1"/>
  <c r="D53" i="1" l="1"/>
  <c r="E53" i="1" s="1"/>
  <c r="F53" i="1"/>
</calcChain>
</file>

<file path=xl/sharedStrings.xml><?xml version="1.0" encoding="utf-8"?>
<sst xmlns="http://schemas.openxmlformats.org/spreadsheetml/2006/main" count="34" uniqueCount="29">
  <si>
    <t>Name:</t>
  </si>
  <si>
    <t>SCN:</t>
  </si>
  <si>
    <t>Centre name:</t>
  </si>
  <si>
    <t>Bank loan repayment schedule</t>
  </si>
  <si>
    <t>Cost of car</t>
  </si>
  <si>
    <t>Initial loan amount</t>
  </si>
  <si>
    <t>Annual effective rate of interest</t>
  </si>
  <si>
    <t>Monthly effective rate of interest</t>
  </si>
  <si>
    <t>Loan period (months)</t>
  </si>
  <si>
    <t>Monthly repayment amount</t>
  </si>
  <si>
    <t>Final repayment amount</t>
  </si>
  <si>
    <t>Time (months)</t>
  </si>
  <si>
    <t>Repayment (£)</t>
  </si>
  <si>
    <t>Interest content of repayment (£)</t>
  </si>
  <si>
    <t>Capital content of repayment (£)</t>
  </si>
  <si>
    <t>Loan outstanding (£)</t>
  </si>
  <si>
    <t>Savings Schedule</t>
  </si>
  <si>
    <t>Initial deposit</t>
  </si>
  <si>
    <t>Monthly effective rate of interest from 1 August 2023 to 30 November 2023</t>
  </si>
  <si>
    <t>Annual effective rate of interest from 1 December 2023</t>
  </si>
  <si>
    <t>Monthly effective rate of interest from 1 December 2023</t>
  </si>
  <si>
    <t>Regular monthly payment</t>
  </si>
  <si>
    <t>Account balance before payment is made on 1 August 2024</t>
  </si>
  <si>
    <t>Date</t>
  </si>
  <si>
    <t>Account balance before payment (£)</t>
  </si>
  <si>
    <t>Payment (£)</t>
  </si>
  <si>
    <t>Balance after payment (£)</t>
  </si>
  <si>
    <t>H WALLACE</t>
  </si>
  <si>
    <t>WORKED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</si>
</sst>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0.0%"/>
    <numFmt numFmtId="166" formatCode="0.000%"/>
    <numFmt numFmtId="167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Calibri"/>
      <family val="2"/>
      <scheme val="minor"/>
    </font>
    <font>
      <b/>
      <sz val="12"/>
      <color theme="1"/>
      <name val="Trebuchet MS"/>
      <family val="2"/>
    </font>
    <font>
      <sz val="11"/>
      <name val="Trebuchet MS"/>
      <family val="2"/>
    </font>
    <font>
      <sz val="11"/>
      <color rgb="FFFF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166" fontId="2" fillId="0" borderId="8" xfId="2" applyNumberFormat="1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1" applyNumberFormat="1" applyFont="1" applyBorder="1"/>
    <xf numFmtId="164" fontId="2" fillId="0" borderId="8" xfId="0" applyNumberFormat="1" applyFont="1" applyBorder="1" applyAlignment="1">
      <alignment horizontal="right"/>
    </xf>
    <xf numFmtId="2" fontId="2" fillId="2" borderId="9" xfId="1" applyNumberFormat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right"/>
    </xf>
    <xf numFmtId="166" fontId="2" fillId="0" borderId="0" xfId="2" applyNumberFormat="1" applyFont="1" applyBorder="1"/>
    <xf numFmtId="165" fontId="2" fillId="0" borderId="0" xfId="2" applyNumberFormat="1" applyFont="1" applyBorder="1"/>
    <xf numFmtId="44" fontId="2" fillId="0" borderId="0" xfId="3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 wrapText="1"/>
    </xf>
    <xf numFmtId="16" fontId="2" fillId="0" borderId="0" xfId="0" applyNumberFormat="1" applyFont="1"/>
    <xf numFmtId="44" fontId="2" fillId="0" borderId="0" xfId="3" applyFont="1"/>
    <xf numFmtId="0" fontId="4" fillId="0" borderId="0" xfId="0" applyFont="1"/>
    <xf numFmtId="2" fontId="6" fillId="0" borderId="0" xfId="1" applyNumberFormat="1" applyFont="1" applyBorder="1" applyAlignment="1">
      <alignment horizontal="center"/>
    </xf>
    <xf numFmtId="2" fontId="6" fillId="0" borderId="7" xfId="1" applyNumberFormat="1" applyFont="1" applyBorder="1" applyAlignment="1">
      <alignment horizontal="center"/>
    </xf>
    <xf numFmtId="2" fontId="6" fillId="0" borderId="5" xfId="1" applyNumberFormat="1" applyFont="1" applyBorder="1" applyAlignment="1">
      <alignment horizontal="center"/>
    </xf>
    <xf numFmtId="2" fontId="6" fillId="0" borderId="15" xfId="1" applyNumberFormat="1" applyFont="1" applyBorder="1" applyAlignment="1">
      <alignment horizontal="center"/>
    </xf>
    <xf numFmtId="2" fontId="6" fillId="0" borderId="16" xfId="1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2" fontId="2" fillId="4" borderId="0" xfId="1" applyNumberFormat="1" applyFont="1" applyFill="1" applyBorder="1" applyAlignment="1">
      <alignment horizontal="center"/>
    </xf>
    <xf numFmtId="165" fontId="2" fillId="5" borderId="8" xfId="2" applyNumberFormat="1" applyFont="1" applyFill="1" applyBorder="1"/>
    <xf numFmtId="164" fontId="2" fillId="4" borderId="0" xfId="1" applyNumberFormat="1" applyFont="1" applyFill="1" applyBorder="1"/>
    <xf numFmtId="164" fontId="6" fillId="3" borderId="0" xfId="0" applyNumberFormat="1" applyFont="1" applyFill="1"/>
    <xf numFmtId="0" fontId="2" fillId="0" borderId="17" xfId="0" applyFont="1" applyBorder="1" applyAlignment="1">
      <alignment horizontal="center"/>
    </xf>
    <xf numFmtId="2" fontId="2" fillId="3" borderId="15" xfId="1" applyNumberFormat="1" applyFont="1" applyFill="1" applyBorder="1" applyAlignment="1">
      <alignment horizontal="center"/>
    </xf>
    <xf numFmtId="2" fontId="2" fillId="0" borderId="15" xfId="1" applyNumberFormat="1" applyFont="1" applyBorder="1" applyAlignment="1">
      <alignment horizontal="center"/>
    </xf>
    <xf numFmtId="2" fontId="2" fillId="5" borderId="16" xfId="1" applyNumberFormat="1" applyFont="1" applyFill="1" applyBorder="1" applyAlignment="1">
      <alignment horizontal="center"/>
    </xf>
    <xf numFmtId="44" fontId="2" fillId="5" borderId="8" xfId="3" applyFont="1" applyFill="1" applyBorder="1"/>
    <xf numFmtId="166" fontId="2" fillId="6" borderId="0" xfId="2" applyNumberFormat="1" applyFont="1" applyFill="1" applyBorder="1"/>
    <xf numFmtId="2" fontId="6" fillId="6" borderId="9" xfId="1" applyNumberFormat="1" applyFont="1" applyFill="1" applyBorder="1" applyAlignment="1">
      <alignment horizontal="center"/>
    </xf>
    <xf numFmtId="2" fontId="6" fillId="6" borderId="0" xfId="0" applyNumberFormat="1" applyFont="1" applyFill="1" applyAlignment="1">
      <alignment horizontal="center"/>
    </xf>
    <xf numFmtId="167" fontId="6" fillId="6" borderId="13" xfId="0" applyNumberFormat="1" applyFont="1" applyFill="1" applyBorder="1" applyAlignment="1">
      <alignment horizontal="center"/>
    </xf>
    <xf numFmtId="167" fontId="6" fillId="4" borderId="13" xfId="0" applyNumberFormat="1" applyFont="1" applyFill="1" applyBorder="1" applyAlignment="1">
      <alignment horizontal="center"/>
    </xf>
    <xf numFmtId="2" fontId="6" fillId="4" borderId="0" xfId="0" applyNumberFormat="1" applyFont="1" applyFill="1" applyAlignment="1">
      <alignment horizontal="center"/>
    </xf>
    <xf numFmtId="167" fontId="6" fillId="4" borderId="14" xfId="0" applyNumberFormat="1" applyFont="1" applyFill="1" applyBorder="1" applyAlignment="1">
      <alignment horizontal="center"/>
    </xf>
    <xf numFmtId="166" fontId="2" fillId="4" borderId="8" xfId="2" applyNumberFormat="1" applyFont="1" applyFill="1" applyBorder="1"/>
    <xf numFmtId="2" fontId="6" fillId="5" borderId="8" xfId="0" applyNumberFormat="1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7"/>
  <sheetViews>
    <sheetView showRuler="0" zoomScale="110" zoomScaleNormal="110" workbookViewId="0">
      <selection activeCell="C10" sqref="C10"/>
    </sheetView>
  </sheetViews>
  <sheetFormatPr defaultColWidth="8.7109375" defaultRowHeight="16.5" x14ac:dyDescent="0.3"/>
  <cols>
    <col min="1" max="1" width="2.42578125" style="2" customWidth="1"/>
    <col min="2" max="2" width="33.7109375" style="2" customWidth="1"/>
    <col min="3" max="3" width="15.7109375" style="2" customWidth="1"/>
    <col min="4" max="4" width="18.140625" style="1" customWidth="1"/>
    <col min="5" max="5" width="17.85546875" style="1" bestFit="1" customWidth="1"/>
    <col min="6" max="6" width="19.28515625" style="2" customWidth="1"/>
    <col min="7" max="7" width="5.7109375" style="2" customWidth="1"/>
    <col min="8" max="8" width="13.5703125" style="2" customWidth="1"/>
    <col min="9" max="9" width="11.5703125" style="2" bestFit="1" customWidth="1"/>
    <col min="10" max="10" width="10.42578125" style="2" bestFit="1" customWidth="1"/>
    <col min="11" max="11" width="8.7109375" style="2"/>
    <col min="12" max="12" width="13.5703125" style="2" customWidth="1"/>
    <col min="13" max="16384" width="8.7109375" style="2"/>
  </cols>
  <sheetData>
    <row r="1" spans="2:10" x14ac:dyDescent="0.3">
      <c r="B1" s="15" t="s">
        <v>0</v>
      </c>
      <c r="C1" s="39" t="s">
        <v>27</v>
      </c>
      <c r="D1" s="40"/>
      <c r="E1" s="40"/>
      <c r="F1" s="41"/>
    </row>
    <row r="2" spans="2:10" x14ac:dyDescent="0.3">
      <c r="B2" s="15" t="s">
        <v>1</v>
      </c>
      <c r="C2" s="37"/>
      <c r="D2" s="38"/>
    </row>
    <row r="3" spans="2:10" x14ac:dyDescent="0.3">
      <c r="B3" s="15" t="s">
        <v>2</v>
      </c>
      <c r="C3" s="39" t="s">
        <v>28</v>
      </c>
      <c r="D3" s="40"/>
      <c r="E3" s="40"/>
      <c r="F3" s="41"/>
    </row>
    <row r="5" spans="2:10" x14ac:dyDescent="0.3">
      <c r="B5" s="3" t="s">
        <v>3</v>
      </c>
    </row>
    <row r="6" spans="2:10" x14ac:dyDescent="0.3">
      <c r="B6" s="3"/>
    </row>
    <row r="7" spans="2:10" ht="17.25" thickBot="1" x14ac:dyDescent="0.35">
      <c r="B7" s="2" t="s">
        <v>4</v>
      </c>
      <c r="C7" s="16">
        <v>7500</v>
      </c>
    </row>
    <row r="8" spans="2:10" ht="17.25" thickBot="1" x14ac:dyDescent="0.35">
      <c r="B8" s="2" t="s">
        <v>5</v>
      </c>
      <c r="C8" s="17">
        <f>0.8*C7</f>
        <v>6000</v>
      </c>
    </row>
    <row r="9" spans="2:10" ht="17.25" thickBot="1" x14ac:dyDescent="0.35">
      <c r="B9" s="2" t="s">
        <v>6</v>
      </c>
      <c r="C9" s="43">
        <v>0.19500130049596898</v>
      </c>
      <c r="J9" s="4"/>
    </row>
    <row r="10" spans="2:10" ht="17.25" thickBot="1" x14ac:dyDescent="0.35">
      <c r="B10" s="2" t="s">
        <v>7</v>
      </c>
      <c r="C10" s="5">
        <f>(1+C9)^(1/12)-1</f>
        <v>1.4956349488223442E-2</v>
      </c>
      <c r="J10" s="4"/>
    </row>
    <row r="11" spans="2:10" x14ac:dyDescent="0.3">
      <c r="B11" s="2" t="s">
        <v>8</v>
      </c>
      <c r="C11" s="2">
        <v>36</v>
      </c>
    </row>
    <row r="12" spans="2:10" x14ac:dyDescent="0.3">
      <c r="B12" s="2" t="s">
        <v>9</v>
      </c>
      <c r="C12" s="44">
        <v>216.77</v>
      </c>
    </row>
    <row r="13" spans="2:10" x14ac:dyDescent="0.3">
      <c r="B13" s="2" t="s">
        <v>10</v>
      </c>
      <c r="C13" s="45">
        <v>216.13</v>
      </c>
    </row>
    <row r="15" spans="2:10" ht="17.25" thickBot="1" x14ac:dyDescent="0.35"/>
    <row r="16" spans="2:10" s="9" customFormat="1" ht="50.25" thickBot="1" x14ac:dyDescent="0.35">
      <c r="B16" s="6" t="s">
        <v>11</v>
      </c>
      <c r="C16" s="7" t="s">
        <v>12</v>
      </c>
      <c r="D16" s="7" t="s">
        <v>13</v>
      </c>
      <c r="E16" s="7" t="s">
        <v>14</v>
      </c>
      <c r="F16" s="8" t="s">
        <v>15</v>
      </c>
    </row>
    <row r="17" spans="2:6" x14ac:dyDescent="0.3">
      <c r="B17" s="10">
        <v>0</v>
      </c>
      <c r="C17" s="18"/>
      <c r="D17" s="18"/>
      <c r="E17" s="18"/>
      <c r="F17" s="19">
        <f>$C$8</f>
        <v>6000</v>
      </c>
    </row>
    <row r="18" spans="2:6" x14ac:dyDescent="0.3">
      <c r="B18" s="11">
        <v>1</v>
      </c>
      <c r="C18" s="42">
        <f>$C$12</f>
        <v>216.77</v>
      </c>
      <c r="D18" s="20">
        <f>ROUND(F17*$C$10,2)</f>
        <v>89.74</v>
      </c>
      <c r="E18" s="20">
        <f>C18-D18</f>
        <v>127.03000000000002</v>
      </c>
      <c r="F18" s="21">
        <f>F17-E18</f>
        <v>5872.97</v>
      </c>
    </row>
    <row r="19" spans="2:6" x14ac:dyDescent="0.3">
      <c r="B19" s="11">
        <v>2</v>
      </c>
      <c r="C19" s="42">
        <f t="shared" ref="C19:C53" si="0">$C$12</f>
        <v>216.77</v>
      </c>
      <c r="D19" s="20">
        <f t="shared" ref="D19:D53" si="1">ROUND(F18*$C$10,2)</f>
        <v>87.84</v>
      </c>
      <c r="E19" s="20">
        <f t="shared" ref="E19:E53" si="2">C19-D19</f>
        <v>128.93</v>
      </c>
      <c r="F19" s="21">
        <f t="shared" ref="F19:F53" si="3">F18-E19</f>
        <v>5744.04</v>
      </c>
    </row>
    <row r="20" spans="2:6" x14ac:dyDescent="0.3">
      <c r="B20" s="11">
        <v>3</v>
      </c>
      <c r="C20" s="42">
        <f t="shared" si="0"/>
        <v>216.77</v>
      </c>
      <c r="D20" s="20">
        <f t="shared" si="1"/>
        <v>85.91</v>
      </c>
      <c r="E20" s="20">
        <f t="shared" si="2"/>
        <v>130.86000000000001</v>
      </c>
      <c r="F20" s="21">
        <f t="shared" si="3"/>
        <v>5613.18</v>
      </c>
    </row>
    <row r="21" spans="2:6" x14ac:dyDescent="0.3">
      <c r="B21" s="11">
        <v>4</v>
      </c>
      <c r="C21" s="42">
        <f t="shared" si="0"/>
        <v>216.77</v>
      </c>
      <c r="D21" s="20">
        <f t="shared" si="1"/>
        <v>83.95</v>
      </c>
      <c r="E21" s="20">
        <f t="shared" si="2"/>
        <v>132.82</v>
      </c>
      <c r="F21" s="21">
        <f t="shared" si="3"/>
        <v>5480.3600000000006</v>
      </c>
    </row>
    <row r="22" spans="2:6" x14ac:dyDescent="0.3">
      <c r="B22" s="11">
        <v>5</v>
      </c>
      <c r="C22" s="42">
        <f t="shared" si="0"/>
        <v>216.77</v>
      </c>
      <c r="D22" s="20">
        <f t="shared" si="1"/>
        <v>81.97</v>
      </c>
      <c r="E22" s="20">
        <f t="shared" si="2"/>
        <v>134.80000000000001</v>
      </c>
      <c r="F22" s="21">
        <f t="shared" si="3"/>
        <v>5345.56</v>
      </c>
    </row>
    <row r="23" spans="2:6" x14ac:dyDescent="0.3">
      <c r="B23" s="11">
        <v>6</v>
      </c>
      <c r="C23" s="42">
        <f t="shared" si="0"/>
        <v>216.77</v>
      </c>
      <c r="D23" s="20">
        <f t="shared" si="1"/>
        <v>79.95</v>
      </c>
      <c r="E23" s="20">
        <f t="shared" si="2"/>
        <v>136.82</v>
      </c>
      <c r="F23" s="21">
        <f t="shared" si="3"/>
        <v>5208.7400000000007</v>
      </c>
    </row>
    <row r="24" spans="2:6" x14ac:dyDescent="0.3">
      <c r="B24" s="11">
        <v>7</v>
      </c>
      <c r="C24" s="42">
        <f t="shared" si="0"/>
        <v>216.77</v>
      </c>
      <c r="D24" s="20">
        <f t="shared" si="1"/>
        <v>77.900000000000006</v>
      </c>
      <c r="E24" s="20">
        <f t="shared" si="2"/>
        <v>138.87</v>
      </c>
      <c r="F24" s="21">
        <f t="shared" si="3"/>
        <v>5069.8700000000008</v>
      </c>
    </row>
    <row r="25" spans="2:6" x14ac:dyDescent="0.3">
      <c r="B25" s="11">
        <v>8</v>
      </c>
      <c r="C25" s="42">
        <f t="shared" si="0"/>
        <v>216.77</v>
      </c>
      <c r="D25" s="20">
        <f t="shared" si="1"/>
        <v>75.83</v>
      </c>
      <c r="E25" s="20">
        <f t="shared" si="2"/>
        <v>140.94</v>
      </c>
      <c r="F25" s="21">
        <f t="shared" si="3"/>
        <v>4928.9300000000012</v>
      </c>
    </row>
    <row r="26" spans="2:6" x14ac:dyDescent="0.3">
      <c r="B26" s="11">
        <v>9</v>
      </c>
      <c r="C26" s="42">
        <f t="shared" si="0"/>
        <v>216.77</v>
      </c>
      <c r="D26" s="20">
        <f t="shared" si="1"/>
        <v>73.72</v>
      </c>
      <c r="E26" s="20">
        <f t="shared" si="2"/>
        <v>143.05000000000001</v>
      </c>
      <c r="F26" s="21">
        <f t="shared" si="3"/>
        <v>4785.880000000001</v>
      </c>
    </row>
    <row r="27" spans="2:6" x14ac:dyDescent="0.3">
      <c r="B27" s="11">
        <v>10</v>
      </c>
      <c r="C27" s="42">
        <f t="shared" si="0"/>
        <v>216.77</v>
      </c>
      <c r="D27" s="20">
        <f t="shared" si="1"/>
        <v>71.58</v>
      </c>
      <c r="E27" s="20">
        <f t="shared" si="2"/>
        <v>145.19</v>
      </c>
      <c r="F27" s="21">
        <f t="shared" si="3"/>
        <v>4640.6900000000014</v>
      </c>
    </row>
    <row r="28" spans="2:6" x14ac:dyDescent="0.3">
      <c r="B28" s="11">
        <v>11</v>
      </c>
      <c r="C28" s="42">
        <f t="shared" si="0"/>
        <v>216.77</v>
      </c>
      <c r="D28" s="20">
        <f t="shared" si="1"/>
        <v>69.41</v>
      </c>
      <c r="E28" s="20">
        <f t="shared" si="2"/>
        <v>147.36000000000001</v>
      </c>
      <c r="F28" s="21">
        <f t="shared" si="3"/>
        <v>4493.3300000000017</v>
      </c>
    </row>
    <row r="29" spans="2:6" x14ac:dyDescent="0.3">
      <c r="B29" s="11">
        <v>12</v>
      </c>
      <c r="C29" s="42">
        <f t="shared" si="0"/>
        <v>216.77</v>
      </c>
      <c r="D29" s="20">
        <f t="shared" si="1"/>
        <v>67.2</v>
      </c>
      <c r="E29" s="20">
        <f t="shared" si="2"/>
        <v>149.57</v>
      </c>
      <c r="F29" s="21">
        <f t="shared" si="3"/>
        <v>4343.760000000002</v>
      </c>
    </row>
    <row r="30" spans="2:6" x14ac:dyDescent="0.3">
      <c r="B30" s="11">
        <v>13</v>
      </c>
      <c r="C30" s="42">
        <f t="shared" si="0"/>
        <v>216.77</v>
      </c>
      <c r="D30" s="20">
        <f t="shared" si="1"/>
        <v>64.97</v>
      </c>
      <c r="E30" s="20">
        <f t="shared" si="2"/>
        <v>151.80000000000001</v>
      </c>
      <c r="F30" s="21">
        <f t="shared" si="3"/>
        <v>4191.9600000000019</v>
      </c>
    </row>
    <row r="31" spans="2:6" x14ac:dyDescent="0.3">
      <c r="B31" s="11">
        <v>14</v>
      </c>
      <c r="C31" s="42">
        <f t="shared" si="0"/>
        <v>216.77</v>
      </c>
      <c r="D31" s="20">
        <f t="shared" si="1"/>
        <v>62.7</v>
      </c>
      <c r="E31" s="20">
        <f t="shared" si="2"/>
        <v>154.07</v>
      </c>
      <c r="F31" s="21">
        <f t="shared" si="3"/>
        <v>4037.8900000000017</v>
      </c>
    </row>
    <row r="32" spans="2:6" x14ac:dyDescent="0.3">
      <c r="B32" s="11">
        <v>15</v>
      </c>
      <c r="C32" s="42">
        <f t="shared" si="0"/>
        <v>216.77</v>
      </c>
      <c r="D32" s="20">
        <f t="shared" si="1"/>
        <v>60.39</v>
      </c>
      <c r="E32" s="20">
        <f t="shared" si="2"/>
        <v>156.38</v>
      </c>
      <c r="F32" s="21">
        <f t="shared" si="3"/>
        <v>3881.5100000000016</v>
      </c>
    </row>
    <row r="33" spans="2:6" x14ac:dyDescent="0.3">
      <c r="B33" s="11">
        <v>16</v>
      </c>
      <c r="C33" s="42">
        <f t="shared" si="0"/>
        <v>216.77</v>
      </c>
      <c r="D33" s="20">
        <f t="shared" si="1"/>
        <v>58.05</v>
      </c>
      <c r="E33" s="20">
        <f t="shared" si="2"/>
        <v>158.72000000000003</v>
      </c>
      <c r="F33" s="21">
        <f t="shared" si="3"/>
        <v>3722.7900000000018</v>
      </c>
    </row>
    <row r="34" spans="2:6" x14ac:dyDescent="0.3">
      <c r="B34" s="11">
        <v>17</v>
      </c>
      <c r="C34" s="42">
        <f t="shared" si="0"/>
        <v>216.77</v>
      </c>
      <c r="D34" s="20">
        <f t="shared" si="1"/>
        <v>55.68</v>
      </c>
      <c r="E34" s="20">
        <f t="shared" si="2"/>
        <v>161.09</v>
      </c>
      <c r="F34" s="21">
        <f t="shared" si="3"/>
        <v>3561.7000000000016</v>
      </c>
    </row>
    <row r="35" spans="2:6" x14ac:dyDescent="0.3">
      <c r="B35" s="11">
        <v>18</v>
      </c>
      <c r="C35" s="42">
        <f t="shared" si="0"/>
        <v>216.77</v>
      </c>
      <c r="D35" s="20">
        <f t="shared" si="1"/>
        <v>53.27</v>
      </c>
      <c r="E35" s="20">
        <f t="shared" si="2"/>
        <v>163.5</v>
      </c>
      <c r="F35" s="21">
        <f t="shared" si="3"/>
        <v>3398.2000000000016</v>
      </c>
    </row>
    <row r="36" spans="2:6" x14ac:dyDescent="0.3">
      <c r="B36" s="11">
        <v>19</v>
      </c>
      <c r="C36" s="42">
        <f t="shared" si="0"/>
        <v>216.77</v>
      </c>
      <c r="D36" s="20">
        <f t="shared" si="1"/>
        <v>50.82</v>
      </c>
      <c r="E36" s="20">
        <f t="shared" si="2"/>
        <v>165.95000000000002</v>
      </c>
      <c r="F36" s="21">
        <f t="shared" si="3"/>
        <v>3232.2500000000018</v>
      </c>
    </row>
    <row r="37" spans="2:6" x14ac:dyDescent="0.3">
      <c r="B37" s="11">
        <v>20</v>
      </c>
      <c r="C37" s="42">
        <f t="shared" si="0"/>
        <v>216.77</v>
      </c>
      <c r="D37" s="20">
        <f t="shared" si="1"/>
        <v>48.34</v>
      </c>
      <c r="E37" s="20">
        <f t="shared" si="2"/>
        <v>168.43</v>
      </c>
      <c r="F37" s="21">
        <f t="shared" si="3"/>
        <v>3063.820000000002</v>
      </c>
    </row>
    <row r="38" spans="2:6" x14ac:dyDescent="0.3">
      <c r="B38" s="11">
        <v>21</v>
      </c>
      <c r="C38" s="42">
        <f t="shared" si="0"/>
        <v>216.77</v>
      </c>
      <c r="D38" s="20">
        <f t="shared" si="1"/>
        <v>45.82</v>
      </c>
      <c r="E38" s="20">
        <f t="shared" si="2"/>
        <v>170.95000000000002</v>
      </c>
      <c r="F38" s="21">
        <f t="shared" si="3"/>
        <v>2892.8700000000022</v>
      </c>
    </row>
    <row r="39" spans="2:6" x14ac:dyDescent="0.3">
      <c r="B39" s="11">
        <v>22</v>
      </c>
      <c r="C39" s="42">
        <f t="shared" si="0"/>
        <v>216.77</v>
      </c>
      <c r="D39" s="20">
        <f t="shared" si="1"/>
        <v>43.27</v>
      </c>
      <c r="E39" s="20">
        <f t="shared" si="2"/>
        <v>173.5</v>
      </c>
      <c r="F39" s="21">
        <f t="shared" si="3"/>
        <v>2719.3700000000022</v>
      </c>
    </row>
    <row r="40" spans="2:6" x14ac:dyDescent="0.3">
      <c r="B40" s="11">
        <v>23</v>
      </c>
      <c r="C40" s="42">
        <f t="shared" si="0"/>
        <v>216.77</v>
      </c>
      <c r="D40" s="20">
        <f t="shared" si="1"/>
        <v>40.67</v>
      </c>
      <c r="E40" s="20">
        <f t="shared" si="2"/>
        <v>176.10000000000002</v>
      </c>
      <c r="F40" s="21">
        <f t="shared" si="3"/>
        <v>2543.2700000000023</v>
      </c>
    </row>
    <row r="41" spans="2:6" x14ac:dyDescent="0.3">
      <c r="B41" s="11">
        <v>24</v>
      </c>
      <c r="C41" s="42">
        <f t="shared" si="0"/>
        <v>216.77</v>
      </c>
      <c r="D41" s="20">
        <f t="shared" si="1"/>
        <v>38.04</v>
      </c>
      <c r="E41" s="20">
        <f t="shared" si="2"/>
        <v>178.73000000000002</v>
      </c>
      <c r="F41" s="21">
        <f t="shared" si="3"/>
        <v>2364.5400000000022</v>
      </c>
    </row>
    <row r="42" spans="2:6" x14ac:dyDescent="0.3">
      <c r="B42" s="11">
        <v>25</v>
      </c>
      <c r="C42" s="42">
        <f t="shared" si="0"/>
        <v>216.77</v>
      </c>
      <c r="D42" s="20">
        <f t="shared" si="1"/>
        <v>35.36</v>
      </c>
      <c r="E42" s="20">
        <f t="shared" si="2"/>
        <v>181.41000000000003</v>
      </c>
      <c r="F42" s="21">
        <f t="shared" si="3"/>
        <v>2183.1300000000024</v>
      </c>
    </row>
    <row r="43" spans="2:6" x14ac:dyDescent="0.3">
      <c r="B43" s="11">
        <v>26</v>
      </c>
      <c r="C43" s="42">
        <f t="shared" si="0"/>
        <v>216.77</v>
      </c>
      <c r="D43" s="20">
        <f t="shared" si="1"/>
        <v>32.65</v>
      </c>
      <c r="E43" s="20">
        <f t="shared" si="2"/>
        <v>184.12</v>
      </c>
      <c r="F43" s="21">
        <f t="shared" si="3"/>
        <v>1999.0100000000025</v>
      </c>
    </row>
    <row r="44" spans="2:6" x14ac:dyDescent="0.3">
      <c r="B44" s="11">
        <v>27</v>
      </c>
      <c r="C44" s="42">
        <f t="shared" si="0"/>
        <v>216.77</v>
      </c>
      <c r="D44" s="20">
        <f t="shared" si="1"/>
        <v>29.9</v>
      </c>
      <c r="E44" s="20">
        <f t="shared" si="2"/>
        <v>186.87</v>
      </c>
      <c r="F44" s="21">
        <f t="shared" si="3"/>
        <v>1812.1400000000026</v>
      </c>
    </row>
    <row r="45" spans="2:6" x14ac:dyDescent="0.3">
      <c r="B45" s="11">
        <v>28</v>
      </c>
      <c r="C45" s="42">
        <f t="shared" si="0"/>
        <v>216.77</v>
      </c>
      <c r="D45" s="20">
        <f t="shared" si="1"/>
        <v>27.1</v>
      </c>
      <c r="E45" s="20">
        <f t="shared" si="2"/>
        <v>189.67000000000002</v>
      </c>
      <c r="F45" s="21">
        <f t="shared" si="3"/>
        <v>1622.4700000000025</v>
      </c>
    </row>
    <row r="46" spans="2:6" x14ac:dyDescent="0.3">
      <c r="B46" s="11">
        <v>29</v>
      </c>
      <c r="C46" s="42">
        <f t="shared" si="0"/>
        <v>216.77</v>
      </c>
      <c r="D46" s="20">
        <f t="shared" si="1"/>
        <v>24.27</v>
      </c>
      <c r="E46" s="20">
        <f t="shared" si="2"/>
        <v>192.5</v>
      </c>
      <c r="F46" s="21">
        <f t="shared" si="3"/>
        <v>1429.9700000000025</v>
      </c>
    </row>
    <row r="47" spans="2:6" x14ac:dyDescent="0.3">
      <c r="B47" s="11">
        <v>30</v>
      </c>
      <c r="C47" s="42">
        <f t="shared" si="0"/>
        <v>216.77</v>
      </c>
      <c r="D47" s="20">
        <f t="shared" si="1"/>
        <v>21.39</v>
      </c>
      <c r="E47" s="20">
        <f t="shared" si="2"/>
        <v>195.38</v>
      </c>
      <c r="F47" s="21">
        <f t="shared" si="3"/>
        <v>1234.5900000000024</v>
      </c>
    </row>
    <row r="48" spans="2:6" x14ac:dyDescent="0.3">
      <c r="B48" s="11">
        <v>31</v>
      </c>
      <c r="C48" s="42">
        <f t="shared" si="0"/>
        <v>216.77</v>
      </c>
      <c r="D48" s="20">
        <f t="shared" si="1"/>
        <v>18.46</v>
      </c>
      <c r="E48" s="20">
        <f t="shared" si="2"/>
        <v>198.31</v>
      </c>
      <c r="F48" s="21">
        <f t="shared" si="3"/>
        <v>1036.2800000000025</v>
      </c>
    </row>
    <row r="49" spans="2:6" x14ac:dyDescent="0.3">
      <c r="B49" s="11">
        <v>32</v>
      </c>
      <c r="C49" s="42">
        <f t="shared" si="0"/>
        <v>216.77</v>
      </c>
      <c r="D49" s="20">
        <f t="shared" si="1"/>
        <v>15.5</v>
      </c>
      <c r="E49" s="20">
        <f t="shared" si="2"/>
        <v>201.27</v>
      </c>
      <c r="F49" s="21">
        <f t="shared" si="3"/>
        <v>835.01000000000249</v>
      </c>
    </row>
    <row r="50" spans="2:6" x14ac:dyDescent="0.3">
      <c r="B50" s="11">
        <v>33</v>
      </c>
      <c r="C50" s="42">
        <f t="shared" si="0"/>
        <v>216.77</v>
      </c>
      <c r="D50" s="20">
        <f t="shared" si="1"/>
        <v>12.49</v>
      </c>
      <c r="E50" s="20">
        <f t="shared" si="2"/>
        <v>204.28</v>
      </c>
      <c r="F50" s="21">
        <f t="shared" si="3"/>
        <v>630.73000000000252</v>
      </c>
    </row>
    <row r="51" spans="2:6" x14ac:dyDescent="0.3">
      <c r="B51" s="11">
        <v>34</v>
      </c>
      <c r="C51" s="42">
        <f t="shared" si="0"/>
        <v>216.77</v>
      </c>
      <c r="D51" s="20">
        <f t="shared" si="1"/>
        <v>9.43</v>
      </c>
      <c r="E51" s="20">
        <f t="shared" si="2"/>
        <v>207.34</v>
      </c>
      <c r="F51" s="21">
        <f t="shared" si="3"/>
        <v>423.39000000000249</v>
      </c>
    </row>
    <row r="52" spans="2:6" x14ac:dyDescent="0.3">
      <c r="B52" s="11">
        <v>35</v>
      </c>
      <c r="C52" s="42">
        <f t="shared" si="0"/>
        <v>216.77</v>
      </c>
      <c r="D52" s="20">
        <f t="shared" si="1"/>
        <v>6.33</v>
      </c>
      <c r="E52" s="20">
        <f t="shared" si="2"/>
        <v>210.44</v>
      </c>
      <c r="F52" s="21">
        <f t="shared" si="3"/>
        <v>212.95000000000249</v>
      </c>
    </row>
    <row r="53" spans="2:6" ht="17.25" thickBot="1" x14ac:dyDescent="0.35">
      <c r="B53" s="46">
        <v>36</v>
      </c>
      <c r="C53" s="47">
        <f>$C$13</f>
        <v>216.13</v>
      </c>
      <c r="D53" s="48">
        <f t="shared" si="1"/>
        <v>3.18</v>
      </c>
      <c r="E53" s="48">
        <f t="shared" si="2"/>
        <v>212.95</v>
      </c>
      <c r="F53" s="49">
        <f t="shared" si="3"/>
        <v>2.5011104298755527E-12</v>
      </c>
    </row>
    <row r="54" spans="2:6" x14ac:dyDescent="0.3">
      <c r="B54" s="13"/>
      <c r="C54" s="14"/>
      <c r="D54" s="12"/>
      <c r="E54" s="14"/>
      <c r="F54" s="12"/>
    </row>
    <row r="55" spans="2:6" x14ac:dyDescent="0.3">
      <c r="B55" s="13"/>
      <c r="C55" s="14"/>
      <c r="D55" s="12"/>
      <c r="E55" s="14"/>
      <c r="F55" s="12"/>
    </row>
    <row r="56" spans="2:6" x14ac:dyDescent="0.3">
      <c r="B56" s="13"/>
      <c r="C56" s="14"/>
      <c r="D56" s="12"/>
      <c r="E56" s="14"/>
      <c r="F56" s="12"/>
    </row>
    <row r="57" spans="2:6" x14ac:dyDescent="0.3">
      <c r="B57" s="13"/>
      <c r="C57" s="14"/>
      <c r="D57" s="12"/>
      <c r="E57" s="14"/>
      <c r="F57" s="12"/>
    </row>
    <row r="58" spans="2:6" x14ac:dyDescent="0.3">
      <c r="B58" s="13"/>
      <c r="C58" s="14"/>
      <c r="D58" s="12"/>
      <c r="E58" s="14"/>
      <c r="F58" s="12"/>
    </row>
    <row r="59" spans="2:6" x14ac:dyDescent="0.3">
      <c r="B59" s="13"/>
      <c r="C59" s="14"/>
      <c r="D59" s="12"/>
      <c r="E59" s="14"/>
      <c r="F59" s="12"/>
    </row>
    <row r="60" spans="2:6" x14ac:dyDescent="0.3">
      <c r="B60" s="13"/>
      <c r="C60" s="14"/>
      <c r="D60" s="12"/>
      <c r="E60" s="14"/>
      <c r="F60" s="12"/>
    </row>
    <row r="61" spans="2:6" x14ac:dyDescent="0.3">
      <c r="B61" s="13"/>
      <c r="C61" s="14"/>
      <c r="D61" s="12"/>
      <c r="E61" s="14"/>
      <c r="F61" s="12"/>
    </row>
    <row r="62" spans="2:6" x14ac:dyDescent="0.3">
      <c r="B62" s="13"/>
      <c r="C62" s="14"/>
      <c r="D62" s="12"/>
      <c r="E62" s="14"/>
      <c r="F62" s="12"/>
    </row>
    <row r="63" spans="2:6" x14ac:dyDescent="0.3">
      <c r="B63" s="13"/>
      <c r="C63" s="14"/>
      <c r="D63" s="12"/>
      <c r="E63" s="14"/>
      <c r="F63" s="12"/>
    </row>
    <row r="64" spans="2:6" x14ac:dyDescent="0.3">
      <c r="B64" s="13"/>
      <c r="C64" s="14"/>
      <c r="D64" s="12"/>
      <c r="E64" s="14"/>
      <c r="F64" s="12"/>
    </row>
    <row r="65" spans="2:6" x14ac:dyDescent="0.3">
      <c r="B65" s="13"/>
      <c r="C65" s="14"/>
      <c r="D65" s="12"/>
      <c r="E65" s="14"/>
      <c r="F65" s="12"/>
    </row>
    <row r="66" spans="2:6" x14ac:dyDescent="0.3">
      <c r="B66" s="13"/>
    </row>
    <row r="67" spans="2:6" x14ac:dyDescent="0.3">
      <c r="B67" s="13"/>
    </row>
  </sheetData>
  <mergeCells count="3">
    <mergeCell ref="C2:D2"/>
    <mergeCell ref="C1:F1"/>
    <mergeCell ref="C3:F3"/>
  </mergeCells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Header>&amp;L&amp;"Trebuchet MS,Bold"X844/76/01&amp;C&amp;"Trebuchet MS,Bold"Question 8 (a)</oddHeader>
    <oddFooter>&amp;C&amp;"Trebuchet MS,Italic"page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tabSelected="1" zoomScaleNormal="100" workbookViewId="0">
      <selection activeCell="E9" sqref="E9"/>
    </sheetView>
  </sheetViews>
  <sheetFormatPr defaultRowHeight="15" x14ac:dyDescent="0.25"/>
  <cols>
    <col min="2" max="2" width="73.7109375" bestFit="1" customWidth="1"/>
    <col min="3" max="5" width="14.5703125" customWidth="1"/>
  </cols>
  <sheetData>
    <row r="1" spans="2:9" s="2" customFormat="1" ht="16.5" x14ac:dyDescent="0.3">
      <c r="B1" s="15" t="s">
        <v>0</v>
      </c>
      <c r="C1" s="39" t="s">
        <v>27</v>
      </c>
      <c r="D1" s="40"/>
      <c r="E1" s="41"/>
    </row>
    <row r="2" spans="2:9" s="2" customFormat="1" ht="16.5" x14ac:dyDescent="0.3">
      <c r="B2" s="15" t="s">
        <v>1</v>
      </c>
      <c r="C2" s="37"/>
      <c r="D2" s="38"/>
    </row>
    <row r="3" spans="2:9" s="2" customFormat="1" ht="16.5" x14ac:dyDescent="0.3">
      <c r="B3" s="15" t="s">
        <v>2</v>
      </c>
      <c r="C3" s="39" t="s">
        <v>28</v>
      </c>
      <c r="D3" s="40"/>
      <c r="E3" s="41"/>
    </row>
    <row r="6" spans="2:9" s="2" customFormat="1" ht="18" x14ac:dyDescent="0.35">
      <c r="B6" s="22" t="s">
        <v>16</v>
      </c>
      <c r="D6" s="1"/>
    </row>
    <row r="7" spans="2:9" s="2" customFormat="1" ht="16.5" x14ac:dyDescent="0.3">
      <c r="B7" s="2" t="s">
        <v>17</v>
      </c>
      <c r="C7" s="26">
        <v>500</v>
      </c>
      <c r="D7" s="1"/>
    </row>
    <row r="8" spans="2:9" s="2" customFormat="1" ht="16.5" x14ac:dyDescent="0.3">
      <c r="C8" s="23"/>
      <c r="D8" s="1"/>
    </row>
    <row r="9" spans="2:9" s="2" customFormat="1" ht="16.5" x14ac:dyDescent="0.3">
      <c r="B9" s="2" t="s">
        <v>18</v>
      </c>
      <c r="C9" s="51">
        <v>2.3999999999999998E-3</v>
      </c>
      <c r="D9" s="1"/>
      <c r="I9" s="4"/>
    </row>
    <row r="10" spans="2:9" s="2" customFormat="1" ht="16.5" x14ac:dyDescent="0.3">
      <c r="C10" s="24"/>
      <c r="D10" s="1"/>
      <c r="I10" s="4"/>
    </row>
    <row r="11" spans="2:9" s="2" customFormat="1" ht="17.25" thickBot="1" x14ac:dyDescent="0.35">
      <c r="B11" s="2" t="s">
        <v>19</v>
      </c>
      <c r="C11" s="25">
        <v>3.1E-2</v>
      </c>
      <c r="D11" s="1"/>
      <c r="I11" s="4"/>
    </row>
    <row r="12" spans="2:9" s="2" customFormat="1" ht="17.25" thickBot="1" x14ac:dyDescent="0.35">
      <c r="B12" s="2" t="s">
        <v>20</v>
      </c>
      <c r="C12" s="58">
        <f>(1+C11)^(1/12)-1</f>
        <v>2.5473393892132545E-3</v>
      </c>
      <c r="D12" s="1"/>
      <c r="I12" s="4"/>
    </row>
    <row r="13" spans="2:9" s="2" customFormat="1" ht="16.5" x14ac:dyDescent="0.3">
      <c r="C13" s="24"/>
      <c r="D13" s="1"/>
      <c r="I13" s="4"/>
    </row>
    <row r="14" spans="2:9" s="2" customFormat="1" ht="16.5" x14ac:dyDescent="0.3">
      <c r="B14" s="2" t="s">
        <v>21</v>
      </c>
      <c r="C14" s="26">
        <v>250</v>
      </c>
      <c r="D14" s="1"/>
    </row>
    <row r="15" spans="2:9" s="2" customFormat="1" ht="17.25" thickBot="1" x14ac:dyDescent="0.35">
      <c r="C15" s="27"/>
      <c r="D15" s="1"/>
    </row>
    <row r="16" spans="2:9" s="2" customFormat="1" ht="17.25" thickBot="1" x14ac:dyDescent="0.35">
      <c r="B16" s="2" t="s">
        <v>22</v>
      </c>
      <c r="C16" s="50">
        <f>C31</f>
        <v>3307.36</v>
      </c>
      <c r="D16" s="1"/>
    </row>
    <row r="17" spans="1:8" s="2" customFormat="1" ht="17.25" thickBot="1" x14ac:dyDescent="0.35">
      <c r="D17" s="1"/>
    </row>
    <row r="18" spans="1:8" s="9" customFormat="1" ht="66.75" thickBot="1" x14ac:dyDescent="0.35">
      <c r="B18" s="28" t="s">
        <v>23</v>
      </c>
      <c r="C18" s="7" t="s">
        <v>24</v>
      </c>
      <c r="D18" s="7" t="s">
        <v>25</v>
      </c>
      <c r="E18" s="8" t="s">
        <v>26</v>
      </c>
    </row>
    <row r="19" spans="1:8" s="2" customFormat="1" ht="16.5" x14ac:dyDescent="0.3">
      <c r="A19" s="29"/>
      <c r="B19" s="54">
        <v>45139</v>
      </c>
      <c r="C19" s="52">
        <v>0</v>
      </c>
      <c r="D19" s="32">
        <v>500</v>
      </c>
      <c r="E19" s="33">
        <v>500</v>
      </c>
    </row>
    <row r="20" spans="1:8" s="2" customFormat="1" ht="16.5" x14ac:dyDescent="0.3">
      <c r="A20" s="29"/>
      <c r="B20" s="54">
        <v>45170</v>
      </c>
      <c r="C20" s="53">
        <f>ROUND(E19*(1+$C$9),2)</f>
        <v>501.2</v>
      </c>
      <c r="D20" s="32">
        <f>$C$14</f>
        <v>250</v>
      </c>
      <c r="E20" s="34">
        <f>C20+D20</f>
        <v>751.2</v>
      </c>
    </row>
    <row r="21" spans="1:8" s="2" customFormat="1" ht="16.5" x14ac:dyDescent="0.3">
      <c r="A21" s="29"/>
      <c r="B21" s="54">
        <v>45200</v>
      </c>
      <c r="C21" s="53">
        <f>ROUND(E20*(1+$C$9),2)</f>
        <v>753</v>
      </c>
      <c r="D21" s="32">
        <f t="shared" ref="D21:D31" si="0">$C$14</f>
        <v>250</v>
      </c>
      <c r="E21" s="34">
        <f t="shared" ref="E21:E31" si="1">C21+D21</f>
        <v>1003</v>
      </c>
    </row>
    <row r="22" spans="1:8" s="2" customFormat="1" ht="16.5" x14ac:dyDescent="0.3">
      <c r="A22" s="29"/>
      <c r="B22" s="54">
        <v>45231</v>
      </c>
      <c r="C22" s="53">
        <f>ROUND(E21*(1+$C$9),2)</f>
        <v>1005.41</v>
      </c>
      <c r="D22" s="32">
        <f t="shared" si="0"/>
        <v>250</v>
      </c>
      <c r="E22" s="34">
        <f t="shared" si="1"/>
        <v>1255.4099999999999</v>
      </c>
    </row>
    <row r="23" spans="1:8" s="2" customFormat="1" ht="16.5" x14ac:dyDescent="0.3">
      <c r="A23" s="29"/>
      <c r="B23" s="54">
        <v>45261</v>
      </c>
      <c r="C23" s="53">
        <f>ROUND(E22*(1+$C$9),2)</f>
        <v>1258.42</v>
      </c>
      <c r="D23" s="32">
        <f t="shared" si="0"/>
        <v>250</v>
      </c>
      <c r="E23" s="34">
        <f t="shared" si="1"/>
        <v>1508.42</v>
      </c>
    </row>
    <row r="24" spans="1:8" s="2" customFormat="1" ht="16.5" x14ac:dyDescent="0.3">
      <c r="A24" s="29"/>
      <c r="B24" s="55">
        <v>45292</v>
      </c>
      <c r="C24" s="56">
        <f t="shared" ref="C21:C31" si="2">ROUND(E23*(1+$C$12),2)</f>
        <v>1512.26</v>
      </c>
      <c r="D24" s="32">
        <f t="shared" si="0"/>
        <v>250</v>
      </c>
      <c r="E24" s="34">
        <f t="shared" si="1"/>
        <v>1762.26</v>
      </c>
      <c r="H24" s="30"/>
    </row>
    <row r="25" spans="1:8" s="2" customFormat="1" ht="16.5" x14ac:dyDescent="0.3">
      <c r="A25" s="29"/>
      <c r="B25" s="55">
        <v>45323</v>
      </c>
      <c r="C25" s="56">
        <f t="shared" si="2"/>
        <v>1766.75</v>
      </c>
      <c r="D25" s="32">
        <f t="shared" si="0"/>
        <v>250</v>
      </c>
      <c r="E25" s="34">
        <f t="shared" si="1"/>
        <v>2016.75</v>
      </c>
    </row>
    <row r="26" spans="1:8" s="2" customFormat="1" ht="16.5" x14ac:dyDescent="0.3">
      <c r="A26" s="29"/>
      <c r="B26" s="55">
        <v>45352</v>
      </c>
      <c r="C26" s="56">
        <f t="shared" si="2"/>
        <v>2021.89</v>
      </c>
      <c r="D26" s="32">
        <f t="shared" si="0"/>
        <v>250</v>
      </c>
      <c r="E26" s="34">
        <f t="shared" si="1"/>
        <v>2271.8900000000003</v>
      </c>
    </row>
    <row r="27" spans="1:8" s="2" customFormat="1" ht="16.5" x14ac:dyDescent="0.3">
      <c r="A27" s="29"/>
      <c r="B27" s="55">
        <v>45383</v>
      </c>
      <c r="C27" s="56">
        <f t="shared" si="2"/>
        <v>2277.6799999999998</v>
      </c>
      <c r="D27" s="32">
        <f t="shared" si="0"/>
        <v>250</v>
      </c>
      <c r="E27" s="34">
        <f t="shared" si="1"/>
        <v>2527.6799999999998</v>
      </c>
    </row>
    <row r="28" spans="1:8" s="2" customFormat="1" ht="16.5" x14ac:dyDescent="0.3">
      <c r="A28" s="29"/>
      <c r="B28" s="55">
        <v>45413</v>
      </c>
      <c r="C28" s="56">
        <f t="shared" si="2"/>
        <v>2534.12</v>
      </c>
      <c r="D28" s="32">
        <f t="shared" si="0"/>
        <v>250</v>
      </c>
      <c r="E28" s="34">
        <f t="shared" si="1"/>
        <v>2784.12</v>
      </c>
    </row>
    <row r="29" spans="1:8" s="2" customFormat="1" ht="16.5" x14ac:dyDescent="0.3">
      <c r="A29" s="29"/>
      <c r="B29" s="55">
        <v>45444</v>
      </c>
      <c r="C29" s="56">
        <f t="shared" si="2"/>
        <v>2791.21</v>
      </c>
      <c r="D29" s="32">
        <f t="shared" si="0"/>
        <v>250</v>
      </c>
      <c r="E29" s="34">
        <f t="shared" si="1"/>
        <v>3041.21</v>
      </c>
    </row>
    <row r="30" spans="1:8" ht="17.25" thickBot="1" x14ac:dyDescent="0.35">
      <c r="A30" s="29"/>
      <c r="B30" s="55">
        <v>45474</v>
      </c>
      <c r="C30" s="56">
        <f t="shared" si="2"/>
        <v>3048.96</v>
      </c>
      <c r="D30" s="32">
        <f t="shared" si="0"/>
        <v>250</v>
      </c>
      <c r="E30" s="34">
        <f t="shared" si="1"/>
        <v>3298.96</v>
      </c>
    </row>
    <row r="31" spans="1:8" ht="17.25" thickBot="1" x14ac:dyDescent="0.35">
      <c r="B31" s="57">
        <v>45505</v>
      </c>
      <c r="C31" s="59">
        <f t="shared" si="2"/>
        <v>3307.36</v>
      </c>
      <c r="D31" s="35">
        <f t="shared" si="0"/>
        <v>250</v>
      </c>
      <c r="E31" s="36">
        <f t="shared" si="1"/>
        <v>3557.36</v>
      </c>
    </row>
    <row r="32" spans="1:8" x14ac:dyDescent="0.25">
      <c r="B32" s="31"/>
      <c r="C32" s="31"/>
      <c r="D32" s="31"/>
      <c r="E32" s="31"/>
    </row>
  </sheetData>
  <mergeCells count="3">
    <mergeCell ref="C1:E1"/>
    <mergeCell ref="C2:D2"/>
    <mergeCell ref="C3:E3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Header>&amp;L&amp;"Trebuchet MS,Bold"X844/76/01&amp;C&amp;"Trebuchet MS,Bold"Question 8 (c)</oddHeader>
    <oddFooter>&amp;C&amp;"Trebuchet MS,Italic"page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CE9EFABF7B4849AE907EBC7AF8585D" ma:contentTypeVersion="17" ma:contentTypeDescription="Create a new document." ma:contentTypeScope="" ma:versionID="00406ccf5088fc654430ad6c5149655d">
  <xsd:schema xmlns:xsd="http://www.w3.org/2001/XMLSchema" xmlns:xs="http://www.w3.org/2001/XMLSchema" xmlns:p="http://schemas.microsoft.com/office/2006/metadata/properties" xmlns:ns2="7e593c55-5fa0-40aa-b39e-77244668716c" xmlns:ns3="57f95702-80aa-4b58-b7eb-d03db655dcdc" targetNamespace="http://schemas.microsoft.com/office/2006/metadata/properties" ma:root="true" ma:fieldsID="f41d1c4784a9e2615d05269a9f48fbcd" ns2:_="" ns3:_="">
    <xsd:import namespace="7e593c55-5fa0-40aa-b39e-77244668716c"/>
    <xsd:import namespace="57f95702-80aa-4b58-b7eb-d03db655d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3c55-5fa0-40aa-b39e-772446687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95702-80aa-4b58-b7eb-d03db655d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c43924-931c-4064-8ef0-c3aa92a2eda8}" ma:internalName="TaxCatchAll" ma:showField="CatchAllData" ma:web="57f95702-80aa-4b58-b7eb-d03db655d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593c55-5fa0-40aa-b39e-77244668716c">
      <Terms xmlns="http://schemas.microsoft.com/office/infopath/2007/PartnerControls"/>
    </lcf76f155ced4ddcb4097134ff3c332f>
    <TaxCatchAll xmlns="57f95702-80aa-4b58-b7eb-d03db655dcdc" xsi:nil="true"/>
  </documentManagement>
</p:properties>
</file>

<file path=customXml/itemProps1.xml><?xml version="1.0" encoding="utf-8"?>
<ds:datastoreItem xmlns:ds="http://schemas.openxmlformats.org/officeDocument/2006/customXml" ds:itemID="{C9E7B35C-9849-4057-AD5A-9DF33A06A7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E48624-14CE-4DED-8CF5-168D1FB82D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93c55-5fa0-40aa-b39e-77244668716c"/>
    <ds:schemaRef ds:uri="57f95702-80aa-4b58-b7eb-d03db655d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901447-7199-45A5-B811-BF2C1A646305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8d079955-781d-48fc-94b6-5ff53ee8c852"/>
    <ds:schemaRef ds:uri="http://purl.org/dc/dcmitype/"/>
    <ds:schemaRef ds:uri="http://schemas.microsoft.com/office/2006/documentManagement/types"/>
    <ds:schemaRef ds:uri="94c63d22-1077-4cc8-8a50-5601a087a1e9"/>
    <ds:schemaRef ds:uri="http://schemas.openxmlformats.org/package/2006/metadata/core-properties"/>
    <ds:schemaRef ds:uri="http://www.w3.org/XML/1998/namespace"/>
    <ds:schemaRef ds:uri="http://purl.org/dc/elements/1.1/"/>
    <ds:schemaRef ds:uri="7e593c55-5fa0-40aa-b39e-77244668716c"/>
    <ds:schemaRef ds:uri="57f95702-80aa-4b58-b7eb-d03db655dc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Car Finance</vt:lpstr>
      <vt:lpstr>Savings</vt:lpstr>
      <vt:lpstr>'Car Finance'!Print_Titles</vt:lpstr>
      <vt:lpstr>Savings!Print_Titles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Sneddon</dc:creator>
  <cp:keywords/>
  <dc:description/>
  <cp:lastModifiedBy>Mr Wallace</cp:lastModifiedBy>
  <cp:revision/>
  <cp:lastPrinted>2025-10-23T23:04:56Z</cp:lastPrinted>
  <dcterms:created xsi:type="dcterms:W3CDTF">2021-03-15T15:17:10Z</dcterms:created>
  <dcterms:modified xsi:type="dcterms:W3CDTF">2025-10-23T23:05:11Z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0x0101009ACE9EFABF7B4849AE907EBC7AF8585D</vt:lpwstr>
  </property>
  <property fmtid="{D5CDD505-2E9C-101B-9397-08002B2CF9AE}" pid="3" name="MediaServiceImageTags">
    <vt:lpwstr/>
  </property>
</Properties>
</file>