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lowscotland.sharepoint.com/sites/RBAMathsDept944/Shared Documents/🟣 HIGHER APPS Collaborative/SQA Past Papers/2023/H-APPS 2023 Worked Solutions/"/>
    </mc:Choice>
  </mc:AlternateContent>
  <xr:revisionPtr revIDLastSave="1" documentId="13_ncr:1_{3B4A47F7-7B87-4DDF-BC87-3857B55CF6A5}" xr6:coauthVersionLast="47" xr6:coauthVersionMax="47" xr10:uidLastSave="{5239FACF-9246-4385-9C3C-CB9712BC8140}"/>
  <bookViews>
    <workbookView xWindow="-120" yWindow="-120" windowWidth="29040" windowHeight="15720" xr2:uid="{C85696ED-BC4D-4BBA-8C99-86133417AD57}"/>
  </bookViews>
  <sheets>
    <sheet name="Bank Loan" sheetId="1" r:id="rId1"/>
    <sheet name="Loan Company" sheetId="5" r:id="rId2"/>
  </sheets>
  <definedNames>
    <definedName name="_xlnm.Print_Titles" localSheetId="0">'Bank Loan'!$1:$5</definedName>
    <definedName name="_xlnm.Print_Titles" localSheetId="1">'Loan Company'!$1:$5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5" l="1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D18" i="5"/>
  <c r="E18" i="5" s="1"/>
  <c r="F18" i="5" s="1"/>
  <c r="C18" i="5"/>
  <c r="C7" i="5"/>
  <c r="C52" i="1"/>
  <c r="C11" i="1" s="1"/>
  <c r="D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17" i="1"/>
  <c r="E17" i="1" s="1"/>
  <c r="F17" i="1" s="1"/>
  <c r="D18" i="1" s="1"/>
  <c r="C8" i="1"/>
  <c r="D19" i="5" l="1"/>
  <c r="E19" i="5" s="1"/>
  <c r="F19" i="5" s="1"/>
  <c r="E18" i="1"/>
  <c r="F18" i="1" s="1"/>
  <c r="D19" i="1" s="1"/>
  <c r="E19" i="1" s="1"/>
  <c r="F19" i="1" s="1"/>
  <c r="D20" i="5" l="1"/>
  <c r="D20" i="1"/>
  <c r="E20" i="1" s="1"/>
  <c r="F20" i="1" s="1"/>
  <c r="E20" i="5" l="1"/>
  <c r="F20" i="5" s="1"/>
  <c r="D21" i="5" s="1"/>
  <c r="E21" i="5" s="1"/>
  <c r="F21" i="5" s="1"/>
  <c r="D22" i="5" s="1"/>
  <c r="E22" i="5" s="1"/>
  <c r="F22" i="5" s="1"/>
  <c r="D23" i="5" s="1"/>
  <c r="E23" i="5" s="1"/>
  <c r="F23" i="5" s="1"/>
  <c r="D21" i="1"/>
  <c r="E21" i="1" s="1"/>
  <c r="F21" i="1" s="1"/>
  <c r="D24" i="5" l="1"/>
  <c r="E24" i="5" s="1"/>
  <c r="F24" i="5" s="1"/>
  <c r="D22" i="1"/>
  <c r="E22" i="1" s="1"/>
  <c r="F22" i="1" s="1"/>
  <c r="D25" i="5" l="1"/>
  <c r="E25" i="5" s="1"/>
  <c r="F25" i="5" s="1"/>
  <c r="D23" i="1"/>
  <c r="E23" i="1" s="1"/>
  <c r="F23" i="1" s="1"/>
  <c r="D26" i="5" l="1"/>
  <c r="E26" i="5" s="1"/>
  <c r="F26" i="5" s="1"/>
  <c r="D24" i="1"/>
  <c r="E24" i="1" s="1"/>
  <c r="F24" i="1" s="1"/>
  <c r="D27" i="5" l="1"/>
  <c r="E27" i="5" s="1"/>
  <c r="F27" i="5" s="1"/>
  <c r="D25" i="1"/>
  <c r="E25" i="1" s="1"/>
  <c r="F25" i="1" s="1"/>
  <c r="D28" i="5" l="1"/>
  <c r="E28" i="5" s="1"/>
  <c r="F28" i="5" s="1"/>
  <c r="D26" i="1"/>
  <c r="E26" i="1" s="1"/>
  <c r="F26" i="1" s="1"/>
  <c r="D29" i="5" l="1"/>
  <c r="E29" i="5" s="1"/>
  <c r="F29" i="5" s="1"/>
  <c r="D27" i="1"/>
  <c r="E27" i="1" s="1"/>
  <c r="F27" i="1" s="1"/>
  <c r="D30" i="5" l="1"/>
  <c r="E30" i="5" s="1"/>
  <c r="F30" i="5" s="1"/>
  <c r="D28" i="1"/>
  <c r="E28" i="1" s="1"/>
  <c r="F28" i="1" s="1"/>
  <c r="D31" i="5" l="1"/>
  <c r="E31" i="5" s="1"/>
  <c r="F31" i="5" s="1"/>
  <c r="D29" i="1"/>
  <c r="E29" i="1" s="1"/>
  <c r="F29" i="1" s="1"/>
  <c r="D32" i="5" l="1"/>
  <c r="E32" i="5" s="1"/>
  <c r="F32" i="5" s="1"/>
  <c r="D30" i="1"/>
  <c r="E30" i="1" s="1"/>
  <c r="F30" i="1" s="1"/>
  <c r="D33" i="5" l="1"/>
  <c r="E33" i="5" s="1"/>
  <c r="F33" i="5" s="1"/>
  <c r="D31" i="1"/>
  <c r="E31" i="1" s="1"/>
  <c r="F31" i="1" s="1"/>
  <c r="D34" i="5" l="1"/>
  <c r="E34" i="5" s="1"/>
  <c r="F34" i="5" s="1"/>
  <c r="D32" i="1"/>
  <c r="E32" i="1" s="1"/>
  <c r="F32" i="1" s="1"/>
  <c r="D35" i="5" l="1"/>
  <c r="E35" i="5" s="1"/>
  <c r="F35" i="5" s="1"/>
  <c r="D33" i="1"/>
  <c r="E33" i="1" s="1"/>
  <c r="F33" i="1" s="1"/>
  <c r="D36" i="5" l="1"/>
  <c r="E36" i="5" s="1"/>
  <c r="F36" i="5" s="1"/>
  <c r="D34" i="1"/>
  <c r="E34" i="1" s="1"/>
  <c r="F34" i="1" s="1"/>
  <c r="D37" i="5" l="1"/>
  <c r="E37" i="5" s="1"/>
  <c r="F37" i="5" s="1"/>
  <c r="D35" i="1"/>
  <c r="E35" i="1" s="1"/>
  <c r="F35" i="1" s="1"/>
  <c r="D38" i="5" l="1"/>
  <c r="E38" i="5" s="1"/>
  <c r="F38" i="5" s="1"/>
  <c r="D36" i="1"/>
  <c r="E36" i="1" s="1"/>
  <c r="F36" i="1" s="1"/>
  <c r="D39" i="5" l="1"/>
  <c r="E39" i="5" s="1"/>
  <c r="F39" i="5" s="1"/>
  <c r="D37" i="1"/>
  <c r="E37" i="1" s="1"/>
  <c r="F37" i="1" s="1"/>
  <c r="D40" i="5" l="1"/>
  <c r="E40" i="5" s="1"/>
  <c r="F40" i="5" s="1"/>
  <c r="D38" i="1"/>
  <c r="E38" i="1" s="1"/>
  <c r="F38" i="1" s="1"/>
  <c r="D41" i="5" l="1"/>
  <c r="E41" i="5" s="1"/>
  <c r="F41" i="5"/>
  <c r="D39" i="1"/>
  <c r="E39" i="1" s="1"/>
  <c r="F39" i="1" s="1"/>
  <c r="D42" i="5" l="1"/>
  <c r="E42" i="5" s="1"/>
  <c r="F42" i="5" s="1"/>
  <c r="D40" i="1"/>
  <c r="E40" i="1" s="1"/>
  <c r="F40" i="1" s="1"/>
  <c r="D43" i="5" l="1"/>
  <c r="E43" i="5" s="1"/>
  <c r="F43" i="5"/>
  <c r="D41" i="1"/>
  <c r="E41" i="1" s="1"/>
  <c r="F41" i="1" s="1"/>
  <c r="D44" i="5" l="1"/>
  <c r="E44" i="5" s="1"/>
  <c r="F44" i="5"/>
  <c r="D42" i="1"/>
  <c r="E42" i="1" s="1"/>
  <c r="F42" i="1" s="1"/>
  <c r="D45" i="5" l="1"/>
  <c r="E45" i="5" s="1"/>
  <c r="F45" i="5" s="1"/>
  <c r="D43" i="1"/>
  <c r="E43" i="1" s="1"/>
  <c r="F43" i="1" s="1"/>
  <c r="D46" i="5" l="1"/>
  <c r="E46" i="5" s="1"/>
  <c r="F46" i="5" s="1"/>
  <c r="D44" i="1"/>
  <c r="E44" i="1" s="1"/>
  <c r="F44" i="1" s="1"/>
  <c r="D47" i="5" l="1"/>
  <c r="E47" i="5" s="1"/>
  <c r="F47" i="5" s="1"/>
  <c r="D45" i="1"/>
  <c r="E45" i="1" s="1"/>
  <c r="F45" i="1" s="1"/>
  <c r="D48" i="5" l="1"/>
  <c r="E48" i="5" s="1"/>
  <c r="F48" i="5" s="1"/>
  <c r="D46" i="1"/>
  <c r="E46" i="1" s="1"/>
  <c r="F46" i="1" s="1"/>
  <c r="D49" i="5" l="1"/>
  <c r="E49" i="5" s="1"/>
  <c r="F49" i="5" s="1"/>
  <c r="D47" i="1"/>
  <c r="E47" i="1" s="1"/>
  <c r="F47" i="1" s="1"/>
  <c r="D50" i="5" l="1"/>
  <c r="E50" i="5" s="1"/>
  <c r="F50" i="5" s="1"/>
  <c r="D48" i="1"/>
  <c r="E48" i="1" s="1"/>
  <c r="F48" i="1" s="1"/>
  <c r="D51" i="5" l="1"/>
  <c r="E51" i="5" s="1"/>
  <c r="F51" i="5" s="1"/>
  <c r="D49" i="1"/>
  <c r="E49" i="1" s="1"/>
  <c r="F49" i="1" s="1"/>
  <c r="D52" i="5" l="1"/>
  <c r="E52" i="5" s="1"/>
  <c r="F52" i="5"/>
  <c r="D50" i="1"/>
  <c r="E50" i="1" s="1"/>
  <c r="F50" i="1" s="1"/>
  <c r="D53" i="5" l="1"/>
  <c r="D51" i="1"/>
  <c r="E51" i="1" s="1"/>
  <c r="F51" i="1" s="1"/>
  <c r="E53" i="5" l="1"/>
  <c r="F53" i="5" s="1"/>
  <c r="C12" i="5"/>
  <c r="C14" i="5" s="1"/>
  <c r="D52" i="1"/>
  <c r="E52" i="1" l="1"/>
  <c r="F52" i="1" s="1"/>
  <c r="C13" i="1"/>
</calcChain>
</file>

<file path=xl/sharedStrings.xml><?xml version="1.0" encoding="utf-8"?>
<sst xmlns="http://schemas.openxmlformats.org/spreadsheetml/2006/main" count="36" uniqueCount="21">
  <si>
    <t>Name:</t>
  </si>
  <si>
    <t>SCN:</t>
  </si>
  <si>
    <t>Initial loan amount</t>
  </si>
  <si>
    <t>Annual effective interest rate</t>
  </si>
  <si>
    <t>Monthly effective interest rate</t>
  </si>
  <si>
    <t>Monthly repayment amount</t>
  </si>
  <si>
    <t xml:space="preserve">Total interest paid </t>
  </si>
  <si>
    <t>Time (months)</t>
  </si>
  <si>
    <t>Repayment (£)</t>
  </si>
  <si>
    <t>Interest content of repayment (£)</t>
  </si>
  <si>
    <t>Capital content of repayment (£)</t>
  </si>
  <si>
    <t>Loan outstanding (£)</t>
  </si>
  <si>
    <t>Difference in total interest paid</t>
  </si>
  <si>
    <t>Bank loan repayment schedule</t>
  </si>
  <si>
    <t>Loan company repayment schedule</t>
  </si>
  <si>
    <t>Final repayment amount</t>
  </si>
  <si>
    <t>Fixed monthly repayment amount</t>
  </si>
  <si>
    <t>Loan period (years)</t>
  </si>
  <si>
    <t>Centre name:</t>
  </si>
  <si>
    <t>H WALLACE</t>
  </si>
  <si>
    <t>WORKED SOLUTION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</si>
</sst>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0.0%"/>
    <numFmt numFmtId="166" formatCode="0.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rgb="FFFF0000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164" fontId="2" fillId="0" borderId="0" xfId="0" applyNumberFormat="1" applyFont="1" applyAlignment="1">
      <alignment horizontal="right"/>
    </xf>
    <xf numFmtId="165" fontId="2" fillId="0" borderId="0" xfId="2" applyNumberFormat="1" applyFont="1" applyBorder="1"/>
    <xf numFmtId="44" fontId="2" fillId="0" borderId="0" xfId="0" applyNumberFormat="1" applyFo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6" xfId="0" applyFont="1" applyBorder="1" applyAlignment="1">
      <alignment horizontal="center"/>
    </xf>
    <xf numFmtId="43" fontId="2" fillId="2" borderId="11" xfId="1" applyFont="1" applyFill="1" applyBorder="1" applyAlignment="1">
      <alignment horizontal="center"/>
    </xf>
    <xf numFmtId="43" fontId="2" fillId="0" borderId="7" xfId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43" fontId="2" fillId="0" borderId="5" xfId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3" fontId="2" fillId="0" borderId="12" xfId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164" fontId="2" fillId="0" borderId="0" xfId="0" applyNumberFormat="1" applyFont="1"/>
    <xf numFmtId="0" fontId="2" fillId="0" borderId="13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166" fontId="2" fillId="3" borderId="10" xfId="2" applyNumberFormat="1" applyFont="1" applyFill="1" applyBorder="1"/>
    <xf numFmtId="164" fontId="2" fillId="4" borderId="10" xfId="1" applyNumberFormat="1" applyFont="1" applyFill="1" applyBorder="1"/>
    <xf numFmtId="164" fontId="2" fillId="5" borderId="10" xfId="0" applyNumberFormat="1" applyFont="1" applyFill="1" applyBorder="1"/>
    <xf numFmtId="164" fontId="2" fillId="6" borderId="10" xfId="0" applyNumberFormat="1" applyFont="1" applyFill="1" applyBorder="1"/>
    <xf numFmtId="164" fontId="2" fillId="0" borderId="12" xfId="1" applyNumberFormat="1" applyFont="1" applyBorder="1" applyAlignment="1">
      <alignment horizontal="center"/>
    </xf>
    <xf numFmtId="43" fontId="2" fillId="7" borderId="9" xfId="1" applyFont="1" applyFill="1" applyBorder="1" applyAlignment="1">
      <alignment horizontal="center"/>
    </xf>
    <xf numFmtId="164" fontId="2" fillId="5" borderId="12" xfId="1" applyNumberFormat="1" applyFont="1" applyFill="1" applyBorder="1" applyAlignment="1">
      <alignment horizontal="center"/>
    </xf>
    <xf numFmtId="10" fontId="2" fillId="4" borderId="10" xfId="2" applyNumberFormat="1" applyFont="1" applyFill="1" applyBorder="1"/>
    <xf numFmtId="10" fontId="2" fillId="3" borderId="10" xfId="2" applyNumberFormat="1" applyFont="1" applyFill="1" applyBorder="1"/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C35D9-221E-4CA2-B4B2-EB4FE49D0E94}">
  <sheetPr>
    <pageSetUpPr fitToPage="1"/>
  </sheetPr>
  <dimension ref="B1:J66"/>
  <sheetViews>
    <sheetView tabSelected="1" showRuler="0" zoomScaleNormal="100" workbookViewId="0">
      <selection activeCell="C17" sqref="C17:F17"/>
    </sheetView>
  </sheetViews>
  <sheetFormatPr defaultColWidth="8.7109375" defaultRowHeight="16.5" x14ac:dyDescent="0.3"/>
  <cols>
    <col min="1" max="1" width="2.42578125" style="2" customWidth="1"/>
    <col min="2" max="2" width="33.7109375" style="2" customWidth="1"/>
    <col min="3" max="3" width="15.7109375" style="2" customWidth="1"/>
    <col min="4" max="4" width="18.140625" style="1" customWidth="1"/>
    <col min="5" max="5" width="17.85546875" style="1" bestFit="1" customWidth="1"/>
    <col min="6" max="6" width="19.28515625" style="2" customWidth="1"/>
    <col min="7" max="7" width="5.7109375" style="2" customWidth="1"/>
    <col min="8" max="8" width="13.5703125" style="2" customWidth="1"/>
    <col min="9" max="9" width="11.5703125" style="2" bestFit="1" customWidth="1"/>
    <col min="10" max="10" width="10.42578125" style="2" bestFit="1" customWidth="1"/>
    <col min="11" max="11" width="8.7109375" style="2"/>
    <col min="12" max="12" width="13.5703125" style="2" customWidth="1"/>
    <col min="13" max="16384" width="8.7109375" style="2"/>
  </cols>
  <sheetData>
    <row r="1" spans="2:10" x14ac:dyDescent="0.3">
      <c r="B1" s="22" t="s">
        <v>0</v>
      </c>
      <c r="C1" s="26" t="s">
        <v>19</v>
      </c>
      <c r="D1" s="27"/>
      <c r="E1" s="27"/>
      <c r="F1" s="28"/>
    </row>
    <row r="2" spans="2:10" x14ac:dyDescent="0.3">
      <c r="B2" s="22" t="s">
        <v>1</v>
      </c>
      <c r="C2" s="24"/>
      <c r="D2" s="25"/>
    </row>
    <row r="3" spans="2:10" x14ac:dyDescent="0.3">
      <c r="B3" s="22" t="s">
        <v>18</v>
      </c>
      <c r="C3" s="26" t="s">
        <v>20</v>
      </c>
      <c r="D3" s="27"/>
      <c r="E3" s="27"/>
      <c r="F3" s="28"/>
    </row>
    <row r="5" spans="2:10" x14ac:dyDescent="0.3">
      <c r="B5" s="3" t="s">
        <v>13</v>
      </c>
    </row>
    <row r="6" spans="2:10" x14ac:dyDescent="0.3">
      <c r="B6" s="2" t="s">
        <v>2</v>
      </c>
      <c r="C6" s="4">
        <v>6000</v>
      </c>
    </row>
    <row r="7" spans="2:10" ht="17.25" thickBot="1" x14ac:dyDescent="0.35">
      <c r="B7" s="2" t="s">
        <v>3</v>
      </c>
      <c r="C7" s="5">
        <v>6.3E-2</v>
      </c>
      <c r="J7" s="6"/>
    </row>
    <row r="8" spans="2:10" ht="17.25" thickBot="1" x14ac:dyDescent="0.35">
      <c r="B8" s="2" t="s">
        <v>4</v>
      </c>
      <c r="C8" s="29">
        <f>((1+C7)^(1/12))-1</f>
        <v>5.1042407584538374E-3</v>
      </c>
      <c r="J8" s="6"/>
    </row>
    <row r="9" spans="2:10" ht="17.25" thickBot="1" x14ac:dyDescent="0.35">
      <c r="B9" s="2" t="s">
        <v>17</v>
      </c>
      <c r="C9" s="2">
        <v>3</v>
      </c>
      <c r="E9" s="7"/>
    </row>
    <row r="10" spans="2:10" ht="17.25" thickBot="1" x14ac:dyDescent="0.35">
      <c r="B10" s="2" t="s">
        <v>5</v>
      </c>
      <c r="C10" s="30">
        <v>182.87</v>
      </c>
    </row>
    <row r="11" spans="2:10" ht="17.25" thickBot="1" x14ac:dyDescent="0.35">
      <c r="B11" s="2" t="s">
        <v>15</v>
      </c>
      <c r="C11" s="31">
        <f>C52</f>
        <v>182.94</v>
      </c>
    </row>
    <row r="12" spans="2:10" ht="17.25" thickBot="1" x14ac:dyDescent="0.35"/>
    <row r="13" spans="2:10" ht="17.25" thickBot="1" x14ac:dyDescent="0.35">
      <c r="B13" s="7" t="s">
        <v>6</v>
      </c>
      <c r="C13" s="32">
        <f>SUM(D17:D52)</f>
        <v>583.3900000000001</v>
      </c>
    </row>
    <row r="14" spans="2:10" ht="17.25" thickBot="1" x14ac:dyDescent="0.35"/>
    <row r="15" spans="2:10" s="11" customFormat="1" ht="50.25" thickBot="1" x14ac:dyDescent="0.35">
      <c r="B15" s="8" t="s">
        <v>7</v>
      </c>
      <c r="C15" s="9" t="s">
        <v>8</v>
      </c>
      <c r="D15" s="9" t="s">
        <v>9</v>
      </c>
      <c r="E15" s="9" t="s">
        <v>10</v>
      </c>
      <c r="F15" s="10" t="s">
        <v>11</v>
      </c>
    </row>
    <row r="16" spans="2:10" x14ac:dyDescent="0.3">
      <c r="B16" s="12">
        <v>0</v>
      </c>
      <c r="C16" s="13"/>
      <c r="D16" s="13"/>
      <c r="E16" s="13"/>
      <c r="F16" s="14">
        <v>6000</v>
      </c>
    </row>
    <row r="17" spans="2:6" x14ac:dyDescent="0.3">
      <c r="B17" s="15">
        <v>1</v>
      </c>
      <c r="C17" s="21">
        <f>$C$10</f>
        <v>182.87</v>
      </c>
      <c r="D17" s="16">
        <f>ROUND($C$8*F16,2)</f>
        <v>30.63</v>
      </c>
      <c r="E17" s="21">
        <f>C17-D17</f>
        <v>152.24</v>
      </c>
      <c r="F17" s="17">
        <f>F16-E17</f>
        <v>5847.76</v>
      </c>
    </row>
    <row r="18" spans="2:6" x14ac:dyDescent="0.3">
      <c r="B18" s="15">
        <v>2</v>
      </c>
      <c r="C18" s="21">
        <f t="shared" ref="C18:C52" si="0">$C$10</f>
        <v>182.87</v>
      </c>
      <c r="D18" s="16">
        <f t="shared" ref="D18:D52" si="1">ROUND($C$8*F17,2)</f>
        <v>29.85</v>
      </c>
      <c r="E18" s="21">
        <f t="shared" ref="E18:E52" si="2">C18-D18</f>
        <v>153.02000000000001</v>
      </c>
      <c r="F18" s="17">
        <f t="shared" ref="F18:F52" si="3">F17-E18</f>
        <v>5694.74</v>
      </c>
    </row>
    <row r="19" spans="2:6" x14ac:dyDescent="0.3">
      <c r="B19" s="15">
        <v>3</v>
      </c>
      <c r="C19" s="21">
        <f t="shared" si="0"/>
        <v>182.87</v>
      </c>
      <c r="D19" s="16">
        <f t="shared" si="1"/>
        <v>29.07</v>
      </c>
      <c r="E19" s="21">
        <f t="shared" si="2"/>
        <v>153.80000000000001</v>
      </c>
      <c r="F19" s="17">
        <f t="shared" si="3"/>
        <v>5540.94</v>
      </c>
    </row>
    <row r="20" spans="2:6" x14ac:dyDescent="0.3">
      <c r="B20" s="15">
        <v>4</v>
      </c>
      <c r="C20" s="21">
        <f t="shared" si="0"/>
        <v>182.87</v>
      </c>
      <c r="D20" s="16">
        <f t="shared" si="1"/>
        <v>28.28</v>
      </c>
      <c r="E20" s="21">
        <f t="shared" si="2"/>
        <v>154.59</v>
      </c>
      <c r="F20" s="17">
        <f t="shared" si="3"/>
        <v>5386.3499999999995</v>
      </c>
    </row>
    <row r="21" spans="2:6" x14ac:dyDescent="0.3">
      <c r="B21" s="15">
        <v>5</v>
      </c>
      <c r="C21" s="21">
        <f t="shared" si="0"/>
        <v>182.87</v>
      </c>
      <c r="D21" s="16">
        <f t="shared" si="1"/>
        <v>27.49</v>
      </c>
      <c r="E21" s="21">
        <f t="shared" si="2"/>
        <v>155.38</v>
      </c>
      <c r="F21" s="17">
        <f t="shared" si="3"/>
        <v>5230.9699999999993</v>
      </c>
    </row>
    <row r="22" spans="2:6" x14ac:dyDescent="0.3">
      <c r="B22" s="15">
        <v>6</v>
      </c>
      <c r="C22" s="21">
        <f t="shared" si="0"/>
        <v>182.87</v>
      </c>
      <c r="D22" s="16">
        <f t="shared" si="1"/>
        <v>26.7</v>
      </c>
      <c r="E22" s="21">
        <f t="shared" si="2"/>
        <v>156.17000000000002</v>
      </c>
      <c r="F22" s="17">
        <f t="shared" si="3"/>
        <v>5074.7999999999993</v>
      </c>
    </row>
    <row r="23" spans="2:6" x14ac:dyDescent="0.3">
      <c r="B23" s="15">
        <v>7</v>
      </c>
      <c r="C23" s="21">
        <f t="shared" si="0"/>
        <v>182.87</v>
      </c>
      <c r="D23" s="16">
        <f t="shared" si="1"/>
        <v>25.9</v>
      </c>
      <c r="E23" s="21">
        <f t="shared" si="2"/>
        <v>156.97</v>
      </c>
      <c r="F23" s="17">
        <f t="shared" si="3"/>
        <v>4917.829999999999</v>
      </c>
    </row>
    <row r="24" spans="2:6" x14ac:dyDescent="0.3">
      <c r="B24" s="15">
        <v>8</v>
      </c>
      <c r="C24" s="21">
        <f t="shared" si="0"/>
        <v>182.87</v>
      </c>
      <c r="D24" s="16">
        <f t="shared" si="1"/>
        <v>25.1</v>
      </c>
      <c r="E24" s="21">
        <f t="shared" si="2"/>
        <v>157.77000000000001</v>
      </c>
      <c r="F24" s="17">
        <f t="shared" si="3"/>
        <v>4760.0599999999986</v>
      </c>
    </row>
    <row r="25" spans="2:6" x14ac:dyDescent="0.3">
      <c r="B25" s="15">
        <v>9</v>
      </c>
      <c r="C25" s="21">
        <f t="shared" si="0"/>
        <v>182.87</v>
      </c>
      <c r="D25" s="16">
        <f t="shared" si="1"/>
        <v>24.3</v>
      </c>
      <c r="E25" s="21">
        <f t="shared" si="2"/>
        <v>158.57</v>
      </c>
      <c r="F25" s="17">
        <f t="shared" si="3"/>
        <v>4601.4899999999989</v>
      </c>
    </row>
    <row r="26" spans="2:6" x14ac:dyDescent="0.3">
      <c r="B26" s="15">
        <v>10</v>
      </c>
      <c r="C26" s="21">
        <f t="shared" si="0"/>
        <v>182.87</v>
      </c>
      <c r="D26" s="16">
        <f t="shared" si="1"/>
        <v>23.49</v>
      </c>
      <c r="E26" s="21">
        <f t="shared" si="2"/>
        <v>159.38</v>
      </c>
      <c r="F26" s="17">
        <f t="shared" si="3"/>
        <v>4442.1099999999988</v>
      </c>
    </row>
    <row r="27" spans="2:6" x14ac:dyDescent="0.3">
      <c r="B27" s="15">
        <v>11</v>
      </c>
      <c r="C27" s="21">
        <f t="shared" si="0"/>
        <v>182.87</v>
      </c>
      <c r="D27" s="16">
        <f t="shared" si="1"/>
        <v>22.67</v>
      </c>
      <c r="E27" s="21">
        <f t="shared" si="2"/>
        <v>160.19999999999999</v>
      </c>
      <c r="F27" s="17">
        <f t="shared" si="3"/>
        <v>4281.9099999999989</v>
      </c>
    </row>
    <row r="28" spans="2:6" x14ac:dyDescent="0.3">
      <c r="B28" s="15">
        <v>12</v>
      </c>
      <c r="C28" s="21">
        <f t="shared" si="0"/>
        <v>182.87</v>
      </c>
      <c r="D28" s="16">
        <f t="shared" si="1"/>
        <v>21.86</v>
      </c>
      <c r="E28" s="21">
        <f t="shared" si="2"/>
        <v>161.01</v>
      </c>
      <c r="F28" s="17">
        <f t="shared" si="3"/>
        <v>4120.8999999999987</v>
      </c>
    </row>
    <row r="29" spans="2:6" x14ac:dyDescent="0.3">
      <c r="B29" s="15">
        <v>13</v>
      </c>
      <c r="C29" s="21">
        <f t="shared" si="0"/>
        <v>182.87</v>
      </c>
      <c r="D29" s="16">
        <f t="shared" si="1"/>
        <v>21.03</v>
      </c>
      <c r="E29" s="21">
        <f t="shared" si="2"/>
        <v>161.84</v>
      </c>
      <c r="F29" s="17">
        <f t="shared" si="3"/>
        <v>3959.0599999999986</v>
      </c>
    </row>
    <row r="30" spans="2:6" x14ac:dyDescent="0.3">
      <c r="B30" s="15">
        <v>14</v>
      </c>
      <c r="C30" s="21">
        <f t="shared" si="0"/>
        <v>182.87</v>
      </c>
      <c r="D30" s="16">
        <f t="shared" si="1"/>
        <v>20.21</v>
      </c>
      <c r="E30" s="21">
        <f t="shared" si="2"/>
        <v>162.66</v>
      </c>
      <c r="F30" s="17">
        <f t="shared" si="3"/>
        <v>3796.3999999999987</v>
      </c>
    </row>
    <row r="31" spans="2:6" x14ac:dyDescent="0.3">
      <c r="B31" s="15">
        <v>15</v>
      </c>
      <c r="C31" s="21">
        <f t="shared" si="0"/>
        <v>182.87</v>
      </c>
      <c r="D31" s="16">
        <f t="shared" si="1"/>
        <v>19.38</v>
      </c>
      <c r="E31" s="21">
        <f t="shared" si="2"/>
        <v>163.49</v>
      </c>
      <c r="F31" s="17">
        <f t="shared" si="3"/>
        <v>3632.9099999999989</v>
      </c>
    </row>
    <row r="32" spans="2:6" x14ac:dyDescent="0.3">
      <c r="B32" s="15">
        <v>16</v>
      </c>
      <c r="C32" s="21">
        <f t="shared" si="0"/>
        <v>182.87</v>
      </c>
      <c r="D32" s="16">
        <f t="shared" si="1"/>
        <v>18.54</v>
      </c>
      <c r="E32" s="21">
        <f t="shared" si="2"/>
        <v>164.33</v>
      </c>
      <c r="F32" s="17">
        <f t="shared" si="3"/>
        <v>3468.579999999999</v>
      </c>
    </row>
    <row r="33" spans="2:6" x14ac:dyDescent="0.3">
      <c r="B33" s="15">
        <v>17</v>
      </c>
      <c r="C33" s="21">
        <f t="shared" si="0"/>
        <v>182.87</v>
      </c>
      <c r="D33" s="16">
        <f t="shared" si="1"/>
        <v>17.7</v>
      </c>
      <c r="E33" s="21">
        <f t="shared" si="2"/>
        <v>165.17000000000002</v>
      </c>
      <c r="F33" s="17">
        <f t="shared" si="3"/>
        <v>3303.4099999999989</v>
      </c>
    </row>
    <row r="34" spans="2:6" x14ac:dyDescent="0.3">
      <c r="B34" s="15">
        <v>18</v>
      </c>
      <c r="C34" s="21">
        <f t="shared" si="0"/>
        <v>182.87</v>
      </c>
      <c r="D34" s="16">
        <f t="shared" si="1"/>
        <v>16.86</v>
      </c>
      <c r="E34" s="21">
        <f t="shared" si="2"/>
        <v>166.01</v>
      </c>
      <c r="F34" s="17">
        <f t="shared" si="3"/>
        <v>3137.3999999999987</v>
      </c>
    </row>
    <row r="35" spans="2:6" x14ac:dyDescent="0.3">
      <c r="B35" s="15">
        <v>19</v>
      </c>
      <c r="C35" s="21">
        <f t="shared" si="0"/>
        <v>182.87</v>
      </c>
      <c r="D35" s="16">
        <f t="shared" si="1"/>
        <v>16.010000000000002</v>
      </c>
      <c r="E35" s="21">
        <f t="shared" si="2"/>
        <v>166.86</v>
      </c>
      <c r="F35" s="17">
        <f t="shared" si="3"/>
        <v>2970.5399999999986</v>
      </c>
    </row>
    <row r="36" spans="2:6" x14ac:dyDescent="0.3">
      <c r="B36" s="15">
        <v>20</v>
      </c>
      <c r="C36" s="21">
        <f t="shared" si="0"/>
        <v>182.87</v>
      </c>
      <c r="D36" s="16">
        <f t="shared" si="1"/>
        <v>15.16</v>
      </c>
      <c r="E36" s="21">
        <f t="shared" si="2"/>
        <v>167.71</v>
      </c>
      <c r="F36" s="17">
        <f t="shared" si="3"/>
        <v>2802.8299999999986</v>
      </c>
    </row>
    <row r="37" spans="2:6" x14ac:dyDescent="0.3">
      <c r="B37" s="15">
        <v>21</v>
      </c>
      <c r="C37" s="21">
        <f t="shared" si="0"/>
        <v>182.87</v>
      </c>
      <c r="D37" s="16">
        <f t="shared" si="1"/>
        <v>14.31</v>
      </c>
      <c r="E37" s="21">
        <f t="shared" si="2"/>
        <v>168.56</v>
      </c>
      <c r="F37" s="17">
        <f t="shared" si="3"/>
        <v>2634.2699999999986</v>
      </c>
    </row>
    <row r="38" spans="2:6" x14ac:dyDescent="0.3">
      <c r="B38" s="15">
        <v>22</v>
      </c>
      <c r="C38" s="21">
        <f t="shared" si="0"/>
        <v>182.87</v>
      </c>
      <c r="D38" s="16">
        <f t="shared" si="1"/>
        <v>13.45</v>
      </c>
      <c r="E38" s="21">
        <f t="shared" si="2"/>
        <v>169.42000000000002</v>
      </c>
      <c r="F38" s="17">
        <f t="shared" si="3"/>
        <v>2464.8499999999985</v>
      </c>
    </row>
    <row r="39" spans="2:6" x14ac:dyDescent="0.3">
      <c r="B39" s="15">
        <v>23</v>
      </c>
      <c r="C39" s="21">
        <f t="shared" si="0"/>
        <v>182.87</v>
      </c>
      <c r="D39" s="16">
        <f t="shared" si="1"/>
        <v>12.58</v>
      </c>
      <c r="E39" s="21">
        <f t="shared" si="2"/>
        <v>170.29</v>
      </c>
      <c r="F39" s="17">
        <f t="shared" si="3"/>
        <v>2294.5599999999986</v>
      </c>
    </row>
    <row r="40" spans="2:6" x14ac:dyDescent="0.3">
      <c r="B40" s="15">
        <v>24</v>
      </c>
      <c r="C40" s="21">
        <f t="shared" si="0"/>
        <v>182.87</v>
      </c>
      <c r="D40" s="16">
        <f t="shared" si="1"/>
        <v>11.71</v>
      </c>
      <c r="E40" s="21">
        <f t="shared" si="2"/>
        <v>171.16</v>
      </c>
      <c r="F40" s="17">
        <f t="shared" si="3"/>
        <v>2123.3999999999987</v>
      </c>
    </row>
    <row r="41" spans="2:6" x14ac:dyDescent="0.3">
      <c r="B41" s="15">
        <v>25</v>
      </c>
      <c r="C41" s="21">
        <f t="shared" si="0"/>
        <v>182.87</v>
      </c>
      <c r="D41" s="16">
        <f t="shared" si="1"/>
        <v>10.84</v>
      </c>
      <c r="E41" s="21">
        <f t="shared" si="2"/>
        <v>172.03</v>
      </c>
      <c r="F41" s="17">
        <f t="shared" si="3"/>
        <v>1951.3699999999988</v>
      </c>
    </row>
    <row r="42" spans="2:6" x14ac:dyDescent="0.3">
      <c r="B42" s="15">
        <v>26</v>
      </c>
      <c r="C42" s="21">
        <f t="shared" si="0"/>
        <v>182.87</v>
      </c>
      <c r="D42" s="16">
        <f t="shared" si="1"/>
        <v>9.9600000000000009</v>
      </c>
      <c r="E42" s="21">
        <f t="shared" si="2"/>
        <v>172.91</v>
      </c>
      <c r="F42" s="17">
        <f t="shared" si="3"/>
        <v>1778.4599999999987</v>
      </c>
    </row>
    <row r="43" spans="2:6" x14ac:dyDescent="0.3">
      <c r="B43" s="15">
        <v>27</v>
      </c>
      <c r="C43" s="21">
        <f t="shared" si="0"/>
        <v>182.87</v>
      </c>
      <c r="D43" s="16">
        <f t="shared" si="1"/>
        <v>9.08</v>
      </c>
      <c r="E43" s="21">
        <f t="shared" si="2"/>
        <v>173.79</v>
      </c>
      <c r="F43" s="17">
        <f t="shared" si="3"/>
        <v>1604.6699999999987</v>
      </c>
    </row>
    <row r="44" spans="2:6" x14ac:dyDescent="0.3">
      <c r="B44" s="15">
        <v>28</v>
      </c>
      <c r="C44" s="21">
        <f t="shared" si="0"/>
        <v>182.87</v>
      </c>
      <c r="D44" s="16">
        <f t="shared" si="1"/>
        <v>8.19</v>
      </c>
      <c r="E44" s="21">
        <f t="shared" si="2"/>
        <v>174.68</v>
      </c>
      <c r="F44" s="17">
        <f t="shared" si="3"/>
        <v>1429.9899999999986</v>
      </c>
    </row>
    <row r="45" spans="2:6" x14ac:dyDescent="0.3">
      <c r="B45" s="15">
        <v>29</v>
      </c>
      <c r="C45" s="21">
        <f t="shared" si="0"/>
        <v>182.87</v>
      </c>
      <c r="D45" s="16">
        <f t="shared" si="1"/>
        <v>7.3</v>
      </c>
      <c r="E45" s="21">
        <f t="shared" si="2"/>
        <v>175.57</v>
      </c>
      <c r="F45" s="17">
        <f t="shared" si="3"/>
        <v>1254.4199999999987</v>
      </c>
    </row>
    <row r="46" spans="2:6" x14ac:dyDescent="0.3">
      <c r="B46" s="15">
        <v>30</v>
      </c>
      <c r="C46" s="21">
        <f t="shared" si="0"/>
        <v>182.87</v>
      </c>
      <c r="D46" s="16">
        <f t="shared" si="1"/>
        <v>6.4</v>
      </c>
      <c r="E46" s="21">
        <f t="shared" si="2"/>
        <v>176.47</v>
      </c>
      <c r="F46" s="17">
        <f t="shared" si="3"/>
        <v>1077.9499999999987</v>
      </c>
    </row>
    <row r="47" spans="2:6" x14ac:dyDescent="0.3">
      <c r="B47" s="15">
        <v>31</v>
      </c>
      <c r="C47" s="21">
        <f t="shared" si="0"/>
        <v>182.87</v>
      </c>
      <c r="D47" s="16">
        <f t="shared" si="1"/>
        <v>5.5</v>
      </c>
      <c r="E47" s="21">
        <f t="shared" si="2"/>
        <v>177.37</v>
      </c>
      <c r="F47" s="17">
        <f t="shared" si="3"/>
        <v>900.57999999999868</v>
      </c>
    </row>
    <row r="48" spans="2:6" x14ac:dyDescent="0.3">
      <c r="B48" s="15">
        <v>32</v>
      </c>
      <c r="C48" s="21">
        <f t="shared" si="0"/>
        <v>182.87</v>
      </c>
      <c r="D48" s="16">
        <f t="shared" si="1"/>
        <v>4.5999999999999996</v>
      </c>
      <c r="E48" s="21">
        <f t="shared" si="2"/>
        <v>178.27</v>
      </c>
      <c r="F48" s="17">
        <f t="shared" si="3"/>
        <v>722.30999999999869</v>
      </c>
    </row>
    <row r="49" spans="2:6" x14ac:dyDescent="0.3">
      <c r="B49" s="15">
        <v>33</v>
      </c>
      <c r="C49" s="21">
        <f t="shared" si="0"/>
        <v>182.87</v>
      </c>
      <c r="D49" s="16">
        <f t="shared" si="1"/>
        <v>3.69</v>
      </c>
      <c r="E49" s="21">
        <f t="shared" si="2"/>
        <v>179.18</v>
      </c>
      <c r="F49" s="17">
        <f t="shared" si="3"/>
        <v>543.12999999999874</v>
      </c>
    </row>
    <row r="50" spans="2:6" x14ac:dyDescent="0.3">
      <c r="B50" s="15">
        <v>34</v>
      </c>
      <c r="C50" s="21">
        <f t="shared" si="0"/>
        <v>182.87</v>
      </c>
      <c r="D50" s="16">
        <f t="shared" si="1"/>
        <v>2.77</v>
      </c>
      <c r="E50" s="21">
        <f t="shared" si="2"/>
        <v>180.1</v>
      </c>
      <c r="F50" s="17">
        <f t="shared" si="3"/>
        <v>363.02999999999872</v>
      </c>
    </row>
    <row r="51" spans="2:6" x14ac:dyDescent="0.3">
      <c r="B51" s="15">
        <v>35</v>
      </c>
      <c r="C51" s="21">
        <f t="shared" si="0"/>
        <v>182.87</v>
      </c>
      <c r="D51" s="16">
        <f t="shared" si="1"/>
        <v>1.85</v>
      </c>
      <c r="E51" s="21">
        <f t="shared" si="2"/>
        <v>181.02</v>
      </c>
      <c r="F51" s="17">
        <f t="shared" si="3"/>
        <v>182.00999999999871</v>
      </c>
    </row>
    <row r="52" spans="2:6" ht="17.25" thickBot="1" x14ac:dyDescent="0.35">
      <c r="B52" s="18">
        <v>36</v>
      </c>
      <c r="C52" s="35">
        <f>$C$10+0.07</f>
        <v>182.94</v>
      </c>
      <c r="D52" s="19">
        <f t="shared" si="1"/>
        <v>0.93</v>
      </c>
      <c r="E52" s="33">
        <f t="shared" si="2"/>
        <v>182.01</v>
      </c>
      <c r="F52" s="34">
        <f t="shared" si="3"/>
        <v>-1.2789769243681803E-12</v>
      </c>
    </row>
    <row r="53" spans="2:6" x14ac:dyDescent="0.3">
      <c r="B53" s="20"/>
      <c r="C53" s="21"/>
      <c r="D53" s="16"/>
      <c r="E53" s="21"/>
      <c r="F53" s="16"/>
    </row>
    <row r="54" spans="2:6" x14ac:dyDescent="0.3">
      <c r="B54" s="20"/>
      <c r="C54" s="21"/>
      <c r="D54" s="16"/>
      <c r="E54" s="21"/>
      <c r="F54" s="16"/>
    </row>
    <row r="55" spans="2:6" x14ac:dyDescent="0.3">
      <c r="B55" s="20"/>
      <c r="C55" s="21"/>
      <c r="D55" s="16"/>
      <c r="E55" s="21"/>
      <c r="F55" s="16"/>
    </row>
    <row r="56" spans="2:6" x14ac:dyDescent="0.3">
      <c r="B56" s="20"/>
      <c r="C56" s="21"/>
      <c r="D56" s="16"/>
      <c r="E56" s="21"/>
      <c r="F56" s="16"/>
    </row>
    <row r="57" spans="2:6" x14ac:dyDescent="0.3">
      <c r="B57" s="20"/>
      <c r="C57" s="21"/>
      <c r="D57" s="16"/>
      <c r="E57" s="21"/>
      <c r="F57" s="16"/>
    </row>
    <row r="58" spans="2:6" x14ac:dyDescent="0.3">
      <c r="B58" s="20"/>
      <c r="C58" s="21"/>
      <c r="D58" s="16"/>
      <c r="E58" s="21"/>
      <c r="F58" s="16"/>
    </row>
    <row r="59" spans="2:6" x14ac:dyDescent="0.3">
      <c r="B59" s="20"/>
      <c r="C59" s="21"/>
      <c r="D59" s="16"/>
      <c r="E59" s="21"/>
      <c r="F59" s="16"/>
    </row>
    <row r="60" spans="2:6" x14ac:dyDescent="0.3">
      <c r="B60" s="20"/>
      <c r="C60" s="21"/>
      <c r="D60" s="16"/>
      <c r="E60" s="21"/>
      <c r="F60" s="16"/>
    </row>
    <row r="61" spans="2:6" x14ac:dyDescent="0.3">
      <c r="B61" s="20"/>
      <c r="C61" s="21"/>
      <c r="D61" s="16"/>
      <c r="E61" s="21"/>
      <c r="F61" s="16"/>
    </row>
    <row r="62" spans="2:6" x14ac:dyDescent="0.3">
      <c r="B62" s="20"/>
      <c r="C62" s="21"/>
      <c r="D62" s="16"/>
      <c r="E62" s="21"/>
      <c r="F62" s="16"/>
    </row>
    <row r="63" spans="2:6" x14ac:dyDescent="0.3">
      <c r="B63" s="20"/>
      <c r="C63" s="21"/>
      <c r="D63" s="16"/>
      <c r="E63" s="21"/>
      <c r="F63" s="16"/>
    </row>
    <row r="64" spans="2:6" x14ac:dyDescent="0.3">
      <c r="B64" s="20"/>
      <c r="C64" s="21"/>
      <c r="D64" s="16"/>
      <c r="E64" s="21"/>
      <c r="F64" s="16"/>
    </row>
    <row r="65" spans="2:2" x14ac:dyDescent="0.3">
      <c r="B65" s="20"/>
    </row>
    <row r="66" spans="2:2" x14ac:dyDescent="0.3">
      <c r="B66" s="20"/>
    </row>
  </sheetData>
  <mergeCells count="3">
    <mergeCell ref="C2:D2"/>
    <mergeCell ref="C1:F1"/>
    <mergeCell ref="C3:F3"/>
  </mergeCells>
  <printOptions headings="1" gridLines="1"/>
  <pageMargins left="0.70866141732283472" right="0.70866141732283472" top="0.74803149606299213" bottom="0.74803149606299213" header="0.31496062992125984" footer="0.31496062992125984"/>
  <pageSetup paperSize="9" scale="80" fitToHeight="0" orientation="portrait" horizontalDpi="300" verticalDpi="300" r:id="rId1"/>
  <headerFooter>
    <oddHeader>&amp;L&amp;"Trebuchet MS,Bold"X844/76/01&amp;C&amp;"Trebuchet MS,Bold"Question 11 (a)</oddHeader>
    <oddFooter>&amp;C&amp;"Trebuchet MS,Italic"page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C919B-3525-4528-8AB6-D4A6D1724D23}">
  <sheetPr>
    <pageSetUpPr fitToPage="1"/>
  </sheetPr>
  <dimension ref="B1:J67"/>
  <sheetViews>
    <sheetView zoomScaleNormal="100" workbookViewId="0">
      <selection activeCell="E7" sqref="E7"/>
    </sheetView>
  </sheetViews>
  <sheetFormatPr defaultColWidth="8.7109375" defaultRowHeight="16.5" x14ac:dyDescent="0.3"/>
  <cols>
    <col min="1" max="1" width="2.42578125" style="2" customWidth="1"/>
    <col min="2" max="2" width="33.7109375" style="2" customWidth="1"/>
    <col min="3" max="3" width="15.7109375" style="2" customWidth="1"/>
    <col min="4" max="4" width="17.5703125" style="1" customWidth="1"/>
    <col min="5" max="5" width="16.5703125" style="1" customWidth="1"/>
    <col min="6" max="6" width="19.28515625" style="2" bestFit="1" customWidth="1"/>
    <col min="7" max="7" width="5.7109375" style="2" customWidth="1"/>
    <col min="8" max="8" width="14.85546875" style="2" customWidth="1"/>
    <col min="9" max="9" width="11.5703125" style="2" bestFit="1" customWidth="1"/>
    <col min="10" max="10" width="10.42578125" style="2" bestFit="1" customWidth="1"/>
    <col min="11" max="11" width="8.7109375" style="2"/>
    <col min="12" max="12" width="13.5703125" style="2" customWidth="1"/>
    <col min="13" max="16384" width="8.7109375" style="2"/>
  </cols>
  <sheetData>
    <row r="1" spans="2:10" x14ac:dyDescent="0.3">
      <c r="B1" s="22" t="s">
        <v>0</v>
      </c>
      <c r="C1" s="26" t="s">
        <v>19</v>
      </c>
      <c r="D1" s="27"/>
      <c r="E1" s="27"/>
      <c r="F1" s="28"/>
    </row>
    <row r="2" spans="2:10" x14ac:dyDescent="0.3">
      <c r="B2" s="22" t="s">
        <v>1</v>
      </c>
      <c r="C2" s="24"/>
      <c r="D2" s="25"/>
    </row>
    <row r="3" spans="2:10" x14ac:dyDescent="0.3">
      <c r="B3" s="22" t="s">
        <v>18</v>
      </c>
      <c r="C3" s="26" t="s">
        <v>20</v>
      </c>
      <c r="D3" s="27"/>
      <c r="E3" s="27"/>
      <c r="F3" s="28"/>
    </row>
    <row r="5" spans="2:10" x14ac:dyDescent="0.3">
      <c r="B5" s="3" t="s">
        <v>14</v>
      </c>
    </row>
    <row r="6" spans="2:10" ht="17.25" thickBot="1" x14ac:dyDescent="0.35">
      <c r="B6" s="2" t="s">
        <v>2</v>
      </c>
      <c r="C6" s="4">
        <v>6000</v>
      </c>
    </row>
    <row r="7" spans="2:10" ht="17.25" thickBot="1" x14ac:dyDescent="0.35">
      <c r="B7" s="2" t="s">
        <v>3</v>
      </c>
      <c r="C7" s="36">
        <f>(1+C8)^12-1</f>
        <v>0.32611478662717719</v>
      </c>
      <c r="J7" s="6"/>
    </row>
    <row r="8" spans="2:10" ht="17.25" thickBot="1" x14ac:dyDescent="0.35">
      <c r="B8" s="2" t="s">
        <v>4</v>
      </c>
      <c r="C8" s="37">
        <v>2.3799924375713717E-2</v>
      </c>
      <c r="J8" s="6"/>
    </row>
    <row r="9" spans="2:10" x14ac:dyDescent="0.3">
      <c r="B9" s="2" t="s">
        <v>17</v>
      </c>
      <c r="C9" s="2">
        <v>3</v>
      </c>
    </row>
    <row r="10" spans="2:10" x14ac:dyDescent="0.3">
      <c r="B10" s="2" t="s">
        <v>16</v>
      </c>
      <c r="C10" s="4">
        <v>250</v>
      </c>
    </row>
    <row r="11" spans="2:10" ht="17.25" thickBot="1" x14ac:dyDescent="0.35">
      <c r="C11" s="4"/>
      <c r="H11" s="23"/>
    </row>
    <row r="12" spans="2:10" ht="17.25" thickBot="1" x14ac:dyDescent="0.35">
      <c r="B12" s="7" t="s">
        <v>6</v>
      </c>
      <c r="C12" s="32">
        <f>SUM(D18:D53)</f>
        <v>2999.9999999999991</v>
      </c>
      <c r="H12" s="23"/>
    </row>
    <row r="13" spans="2:10" ht="17.25" thickBot="1" x14ac:dyDescent="0.35">
      <c r="C13" s="4"/>
      <c r="H13" s="23"/>
    </row>
    <row r="14" spans="2:10" ht="17.25" thickBot="1" x14ac:dyDescent="0.35">
      <c r="B14" s="2" t="s">
        <v>12</v>
      </c>
      <c r="C14" s="31">
        <f>C12-'Bank Loan'!C13</f>
        <v>2416.6099999999988</v>
      </c>
      <c r="H14" s="23"/>
    </row>
    <row r="15" spans="2:10" ht="17.25" thickBot="1" x14ac:dyDescent="0.35"/>
    <row r="16" spans="2:10" s="11" customFormat="1" ht="50.25" thickBot="1" x14ac:dyDescent="0.35">
      <c r="B16" s="8" t="s">
        <v>7</v>
      </c>
      <c r="C16" s="9" t="s">
        <v>8</v>
      </c>
      <c r="D16" s="9" t="s">
        <v>9</v>
      </c>
      <c r="E16" s="9" t="s">
        <v>10</v>
      </c>
      <c r="F16" s="10" t="s">
        <v>11</v>
      </c>
    </row>
    <row r="17" spans="2:6" x14ac:dyDescent="0.3">
      <c r="B17" s="12">
        <v>0</v>
      </c>
      <c r="C17" s="13"/>
      <c r="D17" s="13"/>
      <c r="E17" s="13"/>
      <c r="F17" s="14">
        <v>6000</v>
      </c>
    </row>
    <row r="18" spans="2:6" x14ac:dyDescent="0.3">
      <c r="B18" s="15">
        <v>1</v>
      </c>
      <c r="C18" s="21">
        <f>$C$10</f>
        <v>250</v>
      </c>
      <c r="D18" s="16">
        <f>ROUND($C$8*F17,2)</f>
        <v>142.80000000000001</v>
      </c>
      <c r="E18" s="21">
        <f>C18-D18</f>
        <v>107.19999999999999</v>
      </c>
      <c r="F18" s="17">
        <f>F17-E18</f>
        <v>5892.8</v>
      </c>
    </row>
    <row r="19" spans="2:6" x14ac:dyDescent="0.3">
      <c r="B19" s="15">
        <v>2</v>
      </c>
      <c r="C19" s="21">
        <f t="shared" ref="C19:C53" si="0">$C$10</f>
        <v>250</v>
      </c>
      <c r="D19" s="16">
        <f t="shared" ref="D19:D53" si="1">ROUND($C$8*F18,2)</f>
        <v>140.25</v>
      </c>
      <c r="E19" s="21">
        <f t="shared" ref="E19:E53" si="2">C19-D19</f>
        <v>109.75</v>
      </c>
      <c r="F19" s="17">
        <f t="shared" ref="F19:F53" si="3">F18-E19</f>
        <v>5783.05</v>
      </c>
    </row>
    <row r="20" spans="2:6" x14ac:dyDescent="0.3">
      <c r="B20" s="15">
        <v>3</v>
      </c>
      <c r="C20" s="21">
        <f t="shared" si="0"/>
        <v>250</v>
      </c>
      <c r="D20" s="16">
        <f t="shared" si="1"/>
        <v>137.63999999999999</v>
      </c>
      <c r="E20" s="21">
        <f t="shared" si="2"/>
        <v>112.36000000000001</v>
      </c>
      <c r="F20" s="17">
        <f t="shared" si="3"/>
        <v>5670.6900000000005</v>
      </c>
    </row>
    <row r="21" spans="2:6" x14ac:dyDescent="0.3">
      <c r="B21" s="15">
        <v>4</v>
      </c>
      <c r="C21" s="21">
        <f t="shared" si="0"/>
        <v>250</v>
      </c>
      <c r="D21" s="16">
        <f t="shared" si="1"/>
        <v>134.96</v>
      </c>
      <c r="E21" s="21">
        <f t="shared" si="2"/>
        <v>115.03999999999999</v>
      </c>
      <c r="F21" s="17">
        <f t="shared" si="3"/>
        <v>5555.6500000000005</v>
      </c>
    </row>
    <row r="22" spans="2:6" x14ac:dyDescent="0.3">
      <c r="B22" s="15">
        <v>5</v>
      </c>
      <c r="C22" s="21">
        <f t="shared" si="0"/>
        <v>250</v>
      </c>
      <c r="D22" s="16">
        <f t="shared" si="1"/>
        <v>132.22</v>
      </c>
      <c r="E22" s="21">
        <f t="shared" si="2"/>
        <v>117.78</v>
      </c>
      <c r="F22" s="17">
        <f t="shared" si="3"/>
        <v>5437.8700000000008</v>
      </c>
    </row>
    <row r="23" spans="2:6" x14ac:dyDescent="0.3">
      <c r="B23" s="15">
        <v>6</v>
      </c>
      <c r="C23" s="21">
        <f t="shared" si="0"/>
        <v>250</v>
      </c>
      <c r="D23" s="16">
        <f t="shared" si="1"/>
        <v>129.41999999999999</v>
      </c>
      <c r="E23" s="21">
        <f t="shared" si="2"/>
        <v>120.58000000000001</v>
      </c>
      <c r="F23" s="17">
        <f t="shared" si="3"/>
        <v>5317.2900000000009</v>
      </c>
    </row>
    <row r="24" spans="2:6" x14ac:dyDescent="0.3">
      <c r="B24" s="15">
        <v>7</v>
      </c>
      <c r="C24" s="21">
        <f t="shared" si="0"/>
        <v>250</v>
      </c>
      <c r="D24" s="16">
        <f t="shared" si="1"/>
        <v>126.55</v>
      </c>
      <c r="E24" s="21">
        <f t="shared" si="2"/>
        <v>123.45</v>
      </c>
      <c r="F24" s="17">
        <f t="shared" si="3"/>
        <v>5193.8400000000011</v>
      </c>
    </row>
    <row r="25" spans="2:6" x14ac:dyDescent="0.3">
      <c r="B25" s="15">
        <v>8</v>
      </c>
      <c r="C25" s="21">
        <f t="shared" si="0"/>
        <v>250</v>
      </c>
      <c r="D25" s="16">
        <f t="shared" si="1"/>
        <v>123.61</v>
      </c>
      <c r="E25" s="21">
        <f t="shared" si="2"/>
        <v>126.39</v>
      </c>
      <c r="F25" s="17">
        <f t="shared" si="3"/>
        <v>5067.4500000000007</v>
      </c>
    </row>
    <row r="26" spans="2:6" x14ac:dyDescent="0.3">
      <c r="B26" s="15">
        <v>9</v>
      </c>
      <c r="C26" s="21">
        <f t="shared" si="0"/>
        <v>250</v>
      </c>
      <c r="D26" s="16">
        <f t="shared" si="1"/>
        <v>120.6</v>
      </c>
      <c r="E26" s="21">
        <f t="shared" si="2"/>
        <v>129.4</v>
      </c>
      <c r="F26" s="17">
        <f t="shared" si="3"/>
        <v>4938.0500000000011</v>
      </c>
    </row>
    <row r="27" spans="2:6" x14ac:dyDescent="0.3">
      <c r="B27" s="15">
        <v>10</v>
      </c>
      <c r="C27" s="21">
        <f t="shared" si="0"/>
        <v>250</v>
      </c>
      <c r="D27" s="16">
        <f t="shared" si="1"/>
        <v>117.53</v>
      </c>
      <c r="E27" s="21">
        <f t="shared" si="2"/>
        <v>132.47</v>
      </c>
      <c r="F27" s="17">
        <f t="shared" si="3"/>
        <v>4805.5800000000008</v>
      </c>
    </row>
    <row r="28" spans="2:6" x14ac:dyDescent="0.3">
      <c r="B28" s="15">
        <v>11</v>
      </c>
      <c r="C28" s="21">
        <f t="shared" si="0"/>
        <v>250</v>
      </c>
      <c r="D28" s="16">
        <f t="shared" si="1"/>
        <v>114.37</v>
      </c>
      <c r="E28" s="21">
        <f t="shared" si="2"/>
        <v>135.63</v>
      </c>
      <c r="F28" s="17">
        <f t="shared" si="3"/>
        <v>4669.9500000000007</v>
      </c>
    </row>
    <row r="29" spans="2:6" x14ac:dyDescent="0.3">
      <c r="B29" s="15">
        <v>12</v>
      </c>
      <c r="C29" s="21">
        <f t="shared" si="0"/>
        <v>250</v>
      </c>
      <c r="D29" s="16">
        <f t="shared" si="1"/>
        <v>111.14</v>
      </c>
      <c r="E29" s="21">
        <f t="shared" si="2"/>
        <v>138.86000000000001</v>
      </c>
      <c r="F29" s="17">
        <f t="shared" si="3"/>
        <v>4531.0900000000011</v>
      </c>
    </row>
    <row r="30" spans="2:6" x14ac:dyDescent="0.3">
      <c r="B30" s="15">
        <v>13</v>
      </c>
      <c r="C30" s="21">
        <f t="shared" si="0"/>
        <v>250</v>
      </c>
      <c r="D30" s="16">
        <f t="shared" si="1"/>
        <v>107.84</v>
      </c>
      <c r="E30" s="21">
        <f t="shared" si="2"/>
        <v>142.16</v>
      </c>
      <c r="F30" s="17">
        <f t="shared" si="3"/>
        <v>4388.9300000000012</v>
      </c>
    </row>
    <row r="31" spans="2:6" x14ac:dyDescent="0.3">
      <c r="B31" s="15">
        <v>14</v>
      </c>
      <c r="C31" s="21">
        <f t="shared" si="0"/>
        <v>250</v>
      </c>
      <c r="D31" s="16">
        <f t="shared" si="1"/>
        <v>104.46</v>
      </c>
      <c r="E31" s="21">
        <f t="shared" si="2"/>
        <v>145.54000000000002</v>
      </c>
      <c r="F31" s="17">
        <f t="shared" si="3"/>
        <v>4243.3900000000012</v>
      </c>
    </row>
    <row r="32" spans="2:6" x14ac:dyDescent="0.3">
      <c r="B32" s="15">
        <v>15</v>
      </c>
      <c r="C32" s="21">
        <f t="shared" si="0"/>
        <v>250</v>
      </c>
      <c r="D32" s="16">
        <f t="shared" si="1"/>
        <v>100.99</v>
      </c>
      <c r="E32" s="21">
        <f t="shared" si="2"/>
        <v>149.01</v>
      </c>
      <c r="F32" s="17">
        <f t="shared" si="3"/>
        <v>4094.380000000001</v>
      </c>
    </row>
    <row r="33" spans="2:6" x14ac:dyDescent="0.3">
      <c r="B33" s="15">
        <v>16</v>
      </c>
      <c r="C33" s="21">
        <f t="shared" si="0"/>
        <v>250</v>
      </c>
      <c r="D33" s="16">
        <f t="shared" si="1"/>
        <v>97.45</v>
      </c>
      <c r="E33" s="21">
        <f t="shared" si="2"/>
        <v>152.55000000000001</v>
      </c>
      <c r="F33" s="17">
        <f t="shared" si="3"/>
        <v>3941.8300000000008</v>
      </c>
    </row>
    <row r="34" spans="2:6" x14ac:dyDescent="0.3">
      <c r="B34" s="15">
        <v>17</v>
      </c>
      <c r="C34" s="21">
        <f t="shared" si="0"/>
        <v>250</v>
      </c>
      <c r="D34" s="16">
        <f t="shared" si="1"/>
        <v>93.82</v>
      </c>
      <c r="E34" s="21">
        <f t="shared" si="2"/>
        <v>156.18</v>
      </c>
      <c r="F34" s="17">
        <f t="shared" si="3"/>
        <v>3785.650000000001</v>
      </c>
    </row>
    <row r="35" spans="2:6" x14ac:dyDescent="0.3">
      <c r="B35" s="15">
        <v>18</v>
      </c>
      <c r="C35" s="21">
        <f t="shared" si="0"/>
        <v>250</v>
      </c>
      <c r="D35" s="16">
        <f t="shared" si="1"/>
        <v>90.1</v>
      </c>
      <c r="E35" s="21">
        <f t="shared" si="2"/>
        <v>159.9</v>
      </c>
      <c r="F35" s="17">
        <f t="shared" si="3"/>
        <v>3625.7500000000009</v>
      </c>
    </row>
    <row r="36" spans="2:6" x14ac:dyDescent="0.3">
      <c r="B36" s="15">
        <v>19</v>
      </c>
      <c r="C36" s="21">
        <f t="shared" si="0"/>
        <v>250</v>
      </c>
      <c r="D36" s="16">
        <f t="shared" si="1"/>
        <v>86.29</v>
      </c>
      <c r="E36" s="21">
        <f t="shared" si="2"/>
        <v>163.70999999999998</v>
      </c>
      <c r="F36" s="17">
        <f t="shared" si="3"/>
        <v>3462.0400000000009</v>
      </c>
    </row>
    <row r="37" spans="2:6" x14ac:dyDescent="0.3">
      <c r="B37" s="15">
        <v>20</v>
      </c>
      <c r="C37" s="21">
        <f t="shared" si="0"/>
        <v>250</v>
      </c>
      <c r="D37" s="16">
        <f t="shared" si="1"/>
        <v>82.4</v>
      </c>
      <c r="E37" s="21">
        <f t="shared" si="2"/>
        <v>167.6</v>
      </c>
      <c r="F37" s="17">
        <f t="shared" si="3"/>
        <v>3294.440000000001</v>
      </c>
    </row>
    <row r="38" spans="2:6" x14ac:dyDescent="0.3">
      <c r="B38" s="15">
        <v>21</v>
      </c>
      <c r="C38" s="21">
        <f t="shared" si="0"/>
        <v>250</v>
      </c>
      <c r="D38" s="16">
        <f t="shared" si="1"/>
        <v>78.41</v>
      </c>
      <c r="E38" s="21">
        <f t="shared" si="2"/>
        <v>171.59</v>
      </c>
      <c r="F38" s="17">
        <f t="shared" si="3"/>
        <v>3122.8500000000008</v>
      </c>
    </row>
    <row r="39" spans="2:6" x14ac:dyDescent="0.3">
      <c r="B39" s="15">
        <v>22</v>
      </c>
      <c r="C39" s="21">
        <f t="shared" si="0"/>
        <v>250</v>
      </c>
      <c r="D39" s="16">
        <f t="shared" si="1"/>
        <v>74.319999999999993</v>
      </c>
      <c r="E39" s="21">
        <f t="shared" si="2"/>
        <v>175.68</v>
      </c>
      <c r="F39" s="17">
        <f t="shared" si="3"/>
        <v>2947.170000000001</v>
      </c>
    </row>
    <row r="40" spans="2:6" x14ac:dyDescent="0.3">
      <c r="B40" s="15">
        <v>23</v>
      </c>
      <c r="C40" s="21">
        <f t="shared" si="0"/>
        <v>250</v>
      </c>
      <c r="D40" s="16">
        <f t="shared" si="1"/>
        <v>70.14</v>
      </c>
      <c r="E40" s="21">
        <f t="shared" si="2"/>
        <v>179.86</v>
      </c>
      <c r="F40" s="17">
        <f t="shared" si="3"/>
        <v>2767.3100000000009</v>
      </c>
    </row>
    <row r="41" spans="2:6" x14ac:dyDescent="0.3">
      <c r="B41" s="15">
        <v>24</v>
      </c>
      <c r="C41" s="21">
        <f t="shared" si="0"/>
        <v>250</v>
      </c>
      <c r="D41" s="16">
        <f t="shared" si="1"/>
        <v>65.86</v>
      </c>
      <c r="E41" s="21">
        <f t="shared" si="2"/>
        <v>184.14</v>
      </c>
      <c r="F41" s="17">
        <f t="shared" si="3"/>
        <v>2583.170000000001</v>
      </c>
    </row>
    <row r="42" spans="2:6" x14ac:dyDescent="0.3">
      <c r="B42" s="15">
        <v>25</v>
      </c>
      <c r="C42" s="21">
        <f t="shared" si="0"/>
        <v>250</v>
      </c>
      <c r="D42" s="16">
        <f t="shared" si="1"/>
        <v>61.48</v>
      </c>
      <c r="E42" s="21">
        <f t="shared" si="2"/>
        <v>188.52</v>
      </c>
      <c r="F42" s="17">
        <f t="shared" si="3"/>
        <v>2394.650000000001</v>
      </c>
    </row>
    <row r="43" spans="2:6" x14ac:dyDescent="0.3">
      <c r="B43" s="15">
        <v>26</v>
      </c>
      <c r="C43" s="21">
        <f t="shared" si="0"/>
        <v>250</v>
      </c>
      <c r="D43" s="16">
        <f t="shared" si="1"/>
        <v>56.99</v>
      </c>
      <c r="E43" s="21">
        <f t="shared" si="2"/>
        <v>193.01</v>
      </c>
      <c r="F43" s="17">
        <f t="shared" si="3"/>
        <v>2201.6400000000012</v>
      </c>
    </row>
    <row r="44" spans="2:6" x14ac:dyDescent="0.3">
      <c r="B44" s="15">
        <v>27</v>
      </c>
      <c r="C44" s="21">
        <f t="shared" si="0"/>
        <v>250</v>
      </c>
      <c r="D44" s="16">
        <f t="shared" si="1"/>
        <v>52.4</v>
      </c>
      <c r="E44" s="21">
        <f t="shared" si="2"/>
        <v>197.6</v>
      </c>
      <c r="F44" s="17">
        <f t="shared" si="3"/>
        <v>2004.0400000000013</v>
      </c>
    </row>
    <row r="45" spans="2:6" x14ac:dyDescent="0.3">
      <c r="B45" s="15">
        <v>28</v>
      </c>
      <c r="C45" s="21">
        <f t="shared" si="0"/>
        <v>250</v>
      </c>
      <c r="D45" s="16">
        <f t="shared" si="1"/>
        <v>47.7</v>
      </c>
      <c r="E45" s="21">
        <f t="shared" si="2"/>
        <v>202.3</v>
      </c>
      <c r="F45" s="17">
        <f t="shared" si="3"/>
        <v>1801.7400000000014</v>
      </c>
    </row>
    <row r="46" spans="2:6" x14ac:dyDescent="0.3">
      <c r="B46" s="15">
        <v>29</v>
      </c>
      <c r="C46" s="21">
        <f t="shared" si="0"/>
        <v>250</v>
      </c>
      <c r="D46" s="16">
        <f t="shared" si="1"/>
        <v>42.88</v>
      </c>
      <c r="E46" s="21">
        <f t="shared" si="2"/>
        <v>207.12</v>
      </c>
      <c r="F46" s="17">
        <f t="shared" si="3"/>
        <v>1594.6200000000013</v>
      </c>
    </row>
    <row r="47" spans="2:6" x14ac:dyDescent="0.3">
      <c r="B47" s="15">
        <v>30</v>
      </c>
      <c r="C47" s="21">
        <f t="shared" si="0"/>
        <v>250</v>
      </c>
      <c r="D47" s="16">
        <f t="shared" si="1"/>
        <v>37.950000000000003</v>
      </c>
      <c r="E47" s="21">
        <f t="shared" si="2"/>
        <v>212.05</v>
      </c>
      <c r="F47" s="17">
        <f t="shared" si="3"/>
        <v>1382.5700000000013</v>
      </c>
    </row>
    <row r="48" spans="2:6" x14ac:dyDescent="0.3">
      <c r="B48" s="15">
        <v>31</v>
      </c>
      <c r="C48" s="21">
        <f t="shared" si="0"/>
        <v>250</v>
      </c>
      <c r="D48" s="16">
        <f t="shared" si="1"/>
        <v>32.909999999999997</v>
      </c>
      <c r="E48" s="21">
        <f t="shared" si="2"/>
        <v>217.09</v>
      </c>
      <c r="F48" s="17">
        <f t="shared" si="3"/>
        <v>1165.4800000000014</v>
      </c>
    </row>
    <row r="49" spans="2:6" x14ac:dyDescent="0.3">
      <c r="B49" s="15">
        <v>32</v>
      </c>
      <c r="C49" s="21">
        <f t="shared" si="0"/>
        <v>250</v>
      </c>
      <c r="D49" s="16">
        <f t="shared" si="1"/>
        <v>27.74</v>
      </c>
      <c r="E49" s="21">
        <f t="shared" si="2"/>
        <v>222.26</v>
      </c>
      <c r="F49" s="17">
        <f t="shared" si="3"/>
        <v>943.22000000000139</v>
      </c>
    </row>
    <row r="50" spans="2:6" x14ac:dyDescent="0.3">
      <c r="B50" s="15">
        <v>33</v>
      </c>
      <c r="C50" s="21">
        <f t="shared" si="0"/>
        <v>250</v>
      </c>
      <c r="D50" s="16">
        <f t="shared" si="1"/>
        <v>22.45</v>
      </c>
      <c r="E50" s="21">
        <f t="shared" si="2"/>
        <v>227.55</v>
      </c>
      <c r="F50" s="17">
        <f t="shared" si="3"/>
        <v>715.67000000000144</v>
      </c>
    </row>
    <row r="51" spans="2:6" x14ac:dyDescent="0.3">
      <c r="B51" s="15">
        <v>34</v>
      </c>
      <c r="C51" s="21">
        <f t="shared" si="0"/>
        <v>250</v>
      </c>
      <c r="D51" s="16">
        <f t="shared" si="1"/>
        <v>17.03</v>
      </c>
      <c r="E51" s="21">
        <f t="shared" si="2"/>
        <v>232.97</v>
      </c>
      <c r="F51" s="17">
        <f t="shared" si="3"/>
        <v>482.70000000000141</v>
      </c>
    </row>
    <row r="52" spans="2:6" x14ac:dyDescent="0.3">
      <c r="B52" s="15">
        <v>35</v>
      </c>
      <c r="C52" s="21">
        <f t="shared" si="0"/>
        <v>250</v>
      </c>
      <c r="D52" s="16">
        <f t="shared" si="1"/>
        <v>11.49</v>
      </c>
      <c r="E52" s="21">
        <f t="shared" si="2"/>
        <v>238.51</v>
      </c>
      <c r="F52" s="17">
        <f t="shared" si="3"/>
        <v>244.19000000000142</v>
      </c>
    </row>
    <row r="53" spans="2:6" ht="17.25" thickBot="1" x14ac:dyDescent="0.35">
      <c r="B53" s="18">
        <v>36</v>
      </c>
      <c r="C53" s="33">
        <f t="shared" si="0"/>
        <v>250</v>
      </c>
      <c r="D53" s="19">
        <f t="shared" si="1"/>
        <v>5.81</v>
      </c>
      <c r="E53" s="33">
        <f t="shared" si="2"/>
        <v>244.19</v>
      </c>
      <c r="F53" s="34">
        <f t="shared" si="3"/>
        <v>1.4210854715202004E-12</v>
      </c>
    </row>
    <row r="54" spans="2:6" x14ac:dyDescent="0.3">
      <c r="B54" s="20"/>
      <c r="C54" s="21"/>
      <c r="D54" s="16"/>
      <c r="E54" s="21"/>
      <c r="F54" s="16"/>
    </row>
    <row r="55" spans="2:6" x14ac:dyDescent="0.3">
      <c r="B55" s="20"/>
      <c r="C55" s="21"/>
      <c r="D55" s="16"/>
      <c r="E55" s="21"/>
      <c r="F55" s="16"/>
    </row>
    <row r="56" spans="2:6" x14ac:dyDescent="0.3">
      <c r="B56" s="20"/>
      <c r="C56" s="21"/>
      <c r="D56" s="16"/>
      <c r="E56" s="21"/>
      <c r="F56" s="16"/>
    </row>
    <row r="57" spans="2:6" x14ac:dyDescent="0.3">
      <c r="B57" s="20"/>
      <c r="C57" s="21"/>
      <c r="D57" s="16"/>
      <c r="E57" s="21"/>
      <c r="F57" s="16"/>
    </row>
    <row r="58" spans="2:6" x14ac:dyDescent="0.3">
      <c r="B58" s="20"/>
      <c r="C58" s="21"/>
      <c r="D58" s="16"/>
      <c r="E58" s="21"/>
      <c r="F58" s="16"/>
    </row>
    <row r="59" spans="2:6" x14ac:dyDescent="0.3">
      <c r="B59" s="20"/>
      <c r="C59" s="21"/>
      <c r="D59" s="16"/>
      <c r="E59" s="21"/>
      <c r="F59" s="16"/>
    </row>
    <row r="60" spans="2:6" x14ac:dyDescent="0.3">
      <c r="B60" s="20"/>
      <c r="C60" s="21"/>
      <c r="D60" s="16"/>
      <c r="E60" s="21"/>
      <c r="F60" s="16"/>
    </row>
    <row r="61" spans="2:6" x14ac:dyDescent="0.3">
      <c r="B61" s="20"/>
      <c r="C61" s="21"/>
      <c r="D61" s="16"/>
      <c r="E61" s="21"/>
      <c r="F61" s="16"/>
    </row>
    <row r="62" spans="2:6" x14ac:dyDescent="0.3">
      <c r="B62" s="20"/>
      <c r="C62" s="21"/>
      <c r="D62" s="16"/>
      <c r="E62" s="21"/>
      <c r="F62" s="16"/>
    </row>
    <row r="63" spans="2:6" x14ac:dyDescent="0.3">
      <c r="B63" s="20"/>
      <c r="C63" s="21"/>
      <c r="D63" s="16"/>
      <c r="E63" s="21"/>
      <c r="F63" s="16"/>
    </row>
    <row r="64" spans="2:6" x14ac:dyDescent="0.3">
      <c r="B64" s="20"/>
      <c r="C64" s="21"/>
      <c r="D64" s="16"/>
      <c r="E64" s="21"/>
      <c r="F64" s="16"/>
    </row>
    <row r="65" spans="2:6" x14ac:dyDescent="0.3">
      <c r="B65" s="20"/>
      <c r="C65" s="21"/>
      <c r="D65" s="16"/>
      <c r="E65" s="21"/>
      <c r="F65" s="16"/>
    </row>
    <row r="66" spans="2:6" x14ac:dyDescent="0.3">
      <c r="B66" s="20"/>
    </row>
    <row r="67" spans="2:6" x14ac:dyDescent="0.3">
      <c r="B67" s="20"/>
    </row>
  </sheetData>
  <mergeCells count="3">
    <mergeCell ref="C2:D2"/>
    <mergeCell ref="C1:F1"/>
    <mergeCell ref="C3:F3"/>
  </mergeCells>
  <printOptions headings="1" gridLines="1"/>
  <pageMargins left="0.70866141732283472" right="0.70866141732283472" top="0.74803149606299213" bottom="0.74803149606299213" header="0.31496062992125984" footer="0.31496062992125984"/>
  <pageSetup paperSize="9" scale="81" fitToHeight="0" orientation="portrait" horizontalDpi="300" verticalDpi="300" r:id="rId1"/>
  <headerFooter>
    <oddHeader>&amp;L&amp;"Trebuchet MS,Bold"X844/76/01&amp;C&amp;"Trebuchet MS,Bold"Question 11 (b)</oddHeader>
    <oddFooter>&amp;C&amp;"Trebuchet MS,Italic"page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593c55-5fa0-40aa-b39e-77244668716c">
      <Terms xmlns="http://schemas.microsoft.com/office/infopath/2007/PartnerControls"/>
    </lcf76f155ced4ddcb4097134ff3c332f>
    <TaxCatchAll xmlns="57f95702-80aa-4b58-b7eb-d03db655dcd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CE9EFABF7B4849AE907EBC7AF8585D" ma:contentTypeVersion="17" ma:contentTypeDescription="Create a new document." ma:contentTypeScope="" ma:versionID="00406ccf5088fc654430ad6c5149655d">
  <xsd:schema xmlns:xsd="http://www.w3.org/2001/XMLSchema" xmlns:xs="http://www.w3.org/2001/XMLSchema" xmlns:p="http://schemas.microsoft.com/office/2006/metadata/properties" xmlns:ns2="7e593c55-5fa0-40aa-b39e-77244668716c" xmlns:ns3="57f95702-80aa-4b58-b7eb-d03db655dcdc" targetNamespace="http://schemas.microsoft.com/office/2006/metadata/properties" ma:root="true" ma:fieldsID="f41d1c4784a9e2615d05269a9f48fbcd" ns2:_="" ns3:_="">
    <xsd:import namespace="7e593c55-5fa0-40aa-b39e-77244668716c"/>
    <xsd:import namespace="57f95702-80aa-4b58-b7eb-d03db655dc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93c55-5fa0-40aa-b39e-7724466871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a8110b4-7946-418e-8ab0-d3d0ec8bff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f95702-80aa-4b58-b7eb-d03db655dc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dc43924-931c-4064-8ef0-c3aa92a2eda8}" ma:internalName="TaxCatchAll" ma:showField="CatchAllData" ma:web="57f95702-80aa-4b58-b7eb-d03db655dc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901447-7199-45A5-B811-BF2C1A646305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8d079955-781d-48fc-94b6-5ff53ee8c852"/>
    <ds:schemaRef ds:uri="http://schemas.microsoft.com/office/2006/documentManagement/types"/>
    <ds:schemaRef ds:uri="http://schemas.microsoft.com/office/infopath/2007/PartnerControls"/>
    <ds:schemaRef ds:uri="94c63d22-1077-4cc8-8a50-5601a087a1e9"/>
    <ds:schemaRef ds:uri="http://purl.org/dc/dcmitype/"/>
    <ds:schemaRef ds:uri="http://purl.org/dc/terms/"/>
    <ds:schemaRef ds:uri="7e593c55-5fa0-40aa-b39e-77244668716c"/>
    <ds:schemaRef ds:uri="57f95702-80aa-4b58-b7eb-d03db655dcdc"/>
  </ds:schemaRefs>
</ds:datastoreItem>
</file>

<file path=customXml/itemProps2.xml><?xml version="1.0" encoding="utf-8"?>
<ds:datastoreItem xmlns:ds="http://schemas.openxmlformats.org/officeDocument/2006/customXml" ds:itemID="{C71F830E-3313-41B3-9B02-DE213B6427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93c55-5fa0-40aa-b39e-77244668716c"/>
    <ds:schemaRef ds:uri="57f95702-80aa-4b58-b7eb-d03db655dc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E7B35C-9849-4057-AD5A-9DF33A06A7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Loan</vt:lpstr>
      <vt:lpstr>Loan Company</vt:lpstr>
      <vt:lpstr>'Bank Loan'!Print_Titles</vt:lpstr>
      <vt:lpstr>'Loan Company'!Print_Titles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Sneddon</dc:creator>
  <cp:keywords/>
  <dc:description/>
  <cp:lastModifiedBy>Mr Wallace</cp:lastModifiedBy>
  <cp:revision/>
  <cp:lastPrinted>2025-07-06T09:57:52Z</cp:lastPrinted>
  <dcterms:created xsi:type="dcterms:W3CDTF">2021-03-15T15:17:10Z</dcterms:created>
  <dcterms:modified xsi:type="dcterms:W3CDTF">2025-07-06T10:00:46Z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0x0101009ACE9EFABF7B4849AE907EBC7AF8585D</vt:lpwstr>
  </property>
  <property fmtid="{D5CDD505-2E9C-101B-9397-08002B2CF9AE}" pid="3" name="MediaServiceImageTags">
    <vt:lpwstr/>
  </property>
</Properties>
</file>