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wscotland.sharepoint.com/sites/RBAMathsDept944/Shared Documents/🟣 HIGHER APPS Collaborative/SQA Past Papers/2022/Worked Solutions 2022/"/>
    </mc:Choice>
  </mc:AlternateContent>
  <xr:revisionPtr revIDLastSave="4" documentId="13_ncr:1_{8F5B3C6D-8C65-427A-8D53-A20B3F49E84B}" xr6:coauthVersionLast="47" xr6:coauthVersionMax="47" xr10:uidLastSave="{18624AB1-53B7-49CE-84DC-95C354B5A6F7}"/>
  <bookViews>
    <workbookView xWindow="-120" yWindow="-120" windowWidth="29040" windowHeight="15720" activeTab="1" xr2:uid="{C85696ED-BC4D-4BBA-8C99-86133417AD57}"/>
  </bookViews>
  <sheets>
    <sheet name="Bank Loan" sheetId="1" r:id="rId1"/>
    <sheet name="Car Finance" sheetId="3" r:id="rId2"/>
  </sheets>
  <definedNames>
    <definedName name="_xlnm.Print_Titles" localSheetId="0">'Bank Loan'!$1:$4</definedName>
    <definedName name="_xlnm.Print_Titles" localSheetId="1">'Car Finance'!$1:$4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D16" i="3"/>
  <c r="C63" i="3"/>
  <c r="C57" i="3"/>
  <c r="C58" i="3"/>
  <c r="C59" i="3"/>
  <c r="C60" i="3"/>
  <c r="C61" i="3"/>
  <c r="C62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16" i="3"/>
  <c r="C8" i="3"/>
  <c r="C12" i="1"/>
  <c r="C63" i="1"/>
  <c r="C60" i="1"/>
  <c r="C61" i="1"/>
  <c r="C62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17" i="1"/>
  <c r="C18" i="1"/>
  <c r="C19" i="1"/>
  <c r="C20" i="1"/>
  <c r="C21" i="1"/>
  <c r="C22" i="1"/>
  <c r="C23" i="1"/>
  <c r="C24" i="1"/>
  <c r="C25" i="1"/>
  <c r="C16" i="1"/>
  <c r="C9" i="1"/>
  <c r="D16" i="1" s="1"/>
  <c r="F15" i="1"/>
  <c r="D17" i="3" l="1"/>
  <c r="E17" i="3" s="1"/>
  <c r="F17" i="3" s="1"/>
  <c r="E16" i="1"/>
  <c r="F16" i="1" s="1"/>
  <c r="F15" i="3"/>
  <c r="D18" i="3" l="1"/>
  <c r="E18" i="3" s="1"/>
  <c r="F18" i="3" s="1"/>
  <c r="D19" i="3" s="1"/>
  <c r="E19" i="3" s="1"/>
  <c r="F19" i="3" s="1"/>
  <c r="D17" i="1"/>
  <c r="E17" i="1" s="1"/>
  <c r="F17" i="1" s="1"/>
  <c r="D18" i="1" s="1"/>
  <c r="E18" i="1" s="1"/>
  <c r="F18" i="1" s="1"/>
  <c r="D19" i="1" s="1"/>
  <c r="E19" i="1" s="1"/>
  <c r="F19" i="1" s="1"/>
  <c r="D20" i="3" l="1"/>
  <c r="E20" i="3" s="1"/>
  <c r="F20" i="3" s="1"/>
  <c r="D20" i="1"/>
  <c r="E20" i="1" s="1"/>
  <c r="F20" i="1" s="1"/>
  <c r="D21" i="1" s="1"/>
  <c r="E21" i="1" s="1"/>
  <c r="F21" i="1" s="1"/>
  <c r="D21" i="3" l="1"/>
  <c r="E21" i="3" s="1"/>
  <c r="F21" i="3" s="1"/>
  <c r="D22" i="1"/>
  <c r="E22" i="1" s="1"/>
  <c r="F22" i="1" s="1"/>
  <c r="D22" i="3" l="1"/>
  <c r="E22" i="3" s="1"/>
  <c r="F22" i="3" s="1"/>
  <c r="D23" i="1"/>
  <c r="E23" i="1" s="1"/>
  <c r="F23" i="1" s="1"/>
  <c r="D23" i="3" l="1"/>
  <c r="E23" i="3" s="1"/>
  <c r="F23" i="3" s="1"/>
  <c r="D24" i="1"/>
  <c r="E24" i="1" s="1"/>
  <c r="F24" i="1" s="1"/>
  <c r="D24" i="3" l="1"/>
  <c r="E24" i="3" s="1"/>
  <c r="F24" i="3" s="1"/>
  <c r="D25" i="3" s="1"/>
  <c r="E25" i="3" s="1"/>
  <c r="D25" i="1"/>
  <c r="E25" i="1" s="1"/>
  <c r="F25" i="1" s="1"/>
  <c r="D26" i="1" s="1"/>
  <c r="E26" i="1" s="1"/>
  <c r="F26" i="1" s="1"/>
  <c r="D27" i="1" s="1"/>
  <c r="E27" i="1" s="1"/>
  <c r="F27" i="1" s="1"/>
  <c r="F25" i="3" l="1"/>
  <c r="D26" i="3" s="1"/>
  <c r="E26" i="3" s="1"/>
  <c r="F26" i="3" s="1"/>
  <c r="D28" i="1"/>
  <c r="E28" i="1" s="1"/>
  <c r="F28" i="1" s="1"/>
  <c r="D29" i="1" s="1"/>
  <c r="E29" i="1" s="1"/>
  <c r="F29" i="1" s="1"/>
  <c r="D30" i="1" s="1"/>
  <c r="E30" i="1" s="1"/>
  <c r="F30" i="1" s="1"/>
  <c r="D27" i="3" l="1"/>
  <c r="E27" i="3" s="1"/>
  <c r="F27" i="3" s="1"/>
  <c r="D31" i="1"/>
  <c r="E31" i="1" s="1"/>
  <c r="F31" i="1" s="1"/>
  <c r="D28" i="3" l="1"/>
  <c r="E28" i="3" s="1"/>
  <c r="F28" i="3" s="1"/>
  <c r="D32" i="1"/>
  <c r="E32" i="1" s="1"/>
  <c r="F32" i="1" s="1"/>
  <c r="D29" i="3" l="1"/>
  <c r="E29" i="3" s="1"/>
  <c r="F29" i="3" s="1"/>
  <c r="D33" i="1"/>
  <c r="E33" i="1" s="1"/>
  <c r="F33" i="1" s="1"/>
  <c r="D30" i="3" l="1"/>
  <c r="E30" i="3" s="1"/>
  <c r="F30" i="3" s="1"/>
  <c r="D34" i="1"/>
  <c r="E34" i="1" s="1"/>
  <c r="F34" i="1" s="1"/>
  <c r="D31" i="3" l="1"/>
  <c r="E31" i="3" s="1"/>
  <c r="F31" i="3" s="1"/>
  <c r="D35" i="1"/>
  <c r="E35" i="1" s="1"/>
  <c r="F35" i="1" s="1"/>
  <c r="D32" i="3" l="1"/>
  <c r="E32" i="3" s="1"/>
  <c r="F32" i="3" s="1"/>
  <c r="D36" i="1"/>
  <c r="E36" i="1" s="1"/>
  <c r="F36" i="1"/>
  <c r="D33" i="3" l="1"/>
  <c r="E33" i="3" s="1"/>
  <c r="F33" i="3" s="1"/>
  <c r="D37" i="1"/>
  <c r="E37" i="1" s="1"/>
  <c r="F37" i="1" s="1"/>
  <c r="D34" i="3" l="1"/>
  <c r="E34" i="3" s="1"/>
  <c r="F34" i="3" s="1"/>
  <c r="D38" i="1"/>
  <c r="E38" i="1" s="1"/>
  <c r="F38" i="1" s="1"/>
  <c r="D35" i="3" l="1"/>
  <c r="E35" i="3" s="1"/>
  <c r="F35" i="3" s="1"/>
  <c r="D39" i="1"/>
  <c r="E39" i="1" s="1"/>
  <c r="F39" i="1" s="1"/>
  <c r="D36" i="3" l="1"/>
  <c r="E36" i="3" s="1"/>
  <c r="F36" i="3" s="1"/>
  <c r="D40" i="1"/>
  <c r="E40" i="1" s="1"/>
  <c r="F40" i="1" s="1"/>
  <c r="D41" i="1" s="1"/>
  <c r="E41" i="1" s="1"/>
  <c r="F41" i="1" s="1"/>
  <c r="D37" i="3" l="1"/>
  <c r="E37" i="3" s="1"/>
  <c r="F37" i="3" s="1"/>
  <c r="D42" i="1"/>
  <c r="E42" i="1" s="1"/>
  <c r="F42" i="1" s="1"/>
  <c r="D43" i="1" s="1"/>
  <c r="E43" i="1" s="1"/>
  <c r="F43" i="1" s="1"/>
  <c r="D44" i="1" s="1"/>
  <c r="E44" i="1" s="1"/>
  <c r="F44" i="1" s="1"/>
  <c r="D38" i="3" l="1"/>
  <c r="E38" i="3" s="1"/>
  <c r="F38" i="3" s="1"/>
  <c r="D45" i="1"/>
  <c r="E45" i="1" s="1"/>
  <c r="F45" i="1" s="1"/>
  <c r="D39" i="3" l="1"/>
  <c r="E39" i="3" s="1"/>
  <c r="F39" i="3" s="1"/>
  <c r="D46" i="1"/>
  <c r="E46" i="1" s="1"/>
  <c r="F46" i="1" s="1"/>
  <c r="D40" i="3" l="1"/>
  <c r="E40" i="3" s="1"/>
  <c r="F40" i="3" s="1"/>
  <c r="D47" i="1"/>
  <c r="E47" i="1" s="1"/>
  <c r="F47" i="1" s="1"/>
  <c r="D41" i="3" l="1"/>
  <c r="E41" i="3" s="1"/>
  <c r="F41" i="3" s="1"/>
  <c r="D48" i="1"/>
  <c r="E48" i="1" s="1"/>
  <c r="F48" i="1" s="1"/>
  <c r="D42" i="3" l="1"/>
  <c r="E42" i="3" s="1"/>
  <c r="F42" i="3"/>
  <c r="D49" i="1"/>
  <c r="E49" i="1" s="1"/>
  <c r="F49" i="1" s="1"/>
  <c r="D43" i="3" l="1"/>
  <c r="E43" i="3" s="1"/>
  <c r="F43" i="3"/>
  <c r="D50" i="1"/>
  <c r="E50" i="1" s="1"/>
  <c r="F50" i="1" s="1"/>
  <c r="D44" i="3" l="1"/>
  <c r="E44" i="3" s="1"/>
  <c r="F44" i="3" s="1"/>
  <c r="D51" i="1"/>
  <c r="E51" i="1" s="1"/>
  <c r="F51" i="1" s="1"/>
  <c r="D45" i="3" l="1"/>
  <c r="E45" i="3" s="1"/>
  <c r="F45" i="3" s="1"/>
  <c r="D52" i="1"/>
  <c r="E52" i="1" s="1"/>
  <c r="F52" i="1" s="1"/>
  <c r="D46" i="3" l="1"/>
  <c r="E46" i="3" s="1"/>
  <c r="F46" i="3" s="1"/>
  <c r="D53" i="1"/>
  <c r="E53" i="1" s="1"/>
  <c r="F53" i="1" s="1"/>
  <c r="D47" i="3" l="1"/>
  <c r="E47" i="3" s="1"/>
  <c r="F47" i="3" s="1"/>
  <c r="D54" i="1"/>
  <c r="E54" i="1" s="1"/>
  <c r="F54" i="1" s="1"/>
  <c r="D48" i="3" l="1"/>
  <c r="E48" i="3" s="1"/>
  <c r="F48" i="3" s="1"/>
  <c r="D55" i="1"/>
  <c r="E55" i="1" s="1"/>
  <c r="F55" i="1" s="1"/>
  <c r="D49" i="3" l="1"/>
  <c r="E49" i="3" s="1"/>
  <c r="F49" i="3"/>
  <c r="D56" i="1"/>
  <c r="E56" i="1" s="1"/>
  <c r="F56" i="1"/>
  <c r="D50" i="3" l="1"/>
  <c r="E50" i="3" s="1"/>
  <c r="F50" i="3"/>
  <c r="D57" i="1"/>
  <c r="E57" i="1" s="1"/>
  <c r="F57" i="1" s="1"/>
  <c r="D51" i="3" l="1"/>
  <c r="E51" i="3" s="1"/>
  <c r="F51" i="3"/>
  <c r="D58" i="1"/>
  <c r="E58" i="1" s="1"/>
  <c r="F58" i="1" s="1"/>
  <c r="D52" i="3" l="1"/>
  <c r="E52" i="3" s="1"/>
  <c r="F52" i="3" s="1"/>
  <c r="D59" i="1"/>
  <c r="E59" i="1" s="1"/>
  <c r="F59" i="1" s="1"/>
  <c r="D53" i="3" l="1"/>
  <c r="E53" i="3" s="1"/>
  <c r="F53" i="3" s="1"/>
  <c r="D60" i="1"/>
  <c r="E60" i="1" s="1"/>
  <c r="F60" i="1" s="1"/>
  <c r="D54" i="3" l="1"/>
  <c r="E54" i="3" s="1"/>
  <c r="F54" i="3" s="1"/>
  <c r="D61" i="1"/>
  <c r="E61" i="1" s="1"/>
  <c r="F61" i="1" s="1"/>
  <c r="D55" i="3" l="1"/>
  <c r="E55" i="3" s="1"/>
  <c r="F55" i="3" s="1"/>
  <c r="D62" i="1"/>
  <c r="E62" i="1" s="1"/>
  <c r="F62" i="1" s="1"/>
  <c r="D56" i="3" l="1"/>
  <c r="E56" i="3" s="1"/>
  <c r="F56" i="3"/>
  <c r="D63" i="1"/>
  <c r="E63" i="1" s="1"/>
  <c r="F63" i="1" s="1"/>
  <c r="D57" i="3" l="1"/>
  <c r="E57" i="3" s="1"/>
  <c r="F57" i="3" s="1"/>
  <c r="D58" i="3" l="1"/>
  <c r="E58" i="3" s="1"/>
  <c r="F58" i="3" s="1"/>
  <c r="D59" i="3" l="1"/>
  <c r="E59" i="3" s="1"/>
  <c r="F59" i="3"/>
  <c r="D60" i="3" l="1"/>
  <c r="E60" i="3" s="1"/>
  <c r="F60" i="3"/>
  <c r="D61" i="3" l="1"/>
  <c r="E61" i="3" s="1"/>
  <c r="F61" i="3" s="1"/>
  <c r="D62" i="3" l="1"/>
  <c r="E62" i="3" s="1"/>
  <c r="F62" i="3" s="1"/>
  <c r="D63" i="3" s="1"/>
  <c r="E63" i="3" s="1"/>
  <c r="F63" i="3" s="1"/>
</calcChain>
</file>

<file path=xl/sharedStrings.xml><?xml version="1.0" encoding="utf-8"?>
<sst xmlns="http://schemas.openxmlformats.org/spreadsheetml/2006/main" count="34" uniqueCount="19">
  <si>
    <t>Loan Repayment Schedule</t>
  </si>
  <si>
    <t>Initial loan amount</t>
  </si>
  <si>
    <t>Annual effective interest rate</t>
  </si>
  <si>
    <t>Monthly effective interest rate</t>
  </si>
  <si>
    <t>Monthly Repayment</t>
  </si>
  <si>
    <t>Time (months)</t>
  </si>
  <si>
    <t>Repayment (£)</t>
  </si>
  <si>
    <t>Interest content of repayment (£)</t>
  </si>
  <si>
    <t>Capital content of repayment (£)</t>
  </si>
  <si>
    <t>Loan outstanding (£)</t>
  </si>
  <si>
    <t>Final Repayment</t>
  </si>
  <si>
    <t>Additional Payment</t>
  </si>
  <si>
    <t>Loan Period (months)</t>
  </si>
  <si>
    <t>Finance Repayment Schedule</t>
  </si>
  <si>
    <r>
      <rPr>
        <b/>
        <sz val="11"/>
        <color theme="1"/>
        <rFont val="Trebuchet MS"/>
        <family val="2"/>
      </rPr>
      <t>Name</t>
    </r>
    <r>
      <rPr>
        <sz val="11"/>
        <color theme="1"/>
        <rFont val="Trebuchet MS"/>
        <family val="2"/>
      </rPr>
      <t>:</t>
    </r>
  </si>
  <si>
    <t>SCN:</t>
  </si>
  <si>
    <t>Centre name:</t>
  </si>
  <si>
    <t>H WALLACE</t>
  </si>
  <si>
    <t>WORKED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</si>
</sst>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FF000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0" xfId="0" applyFont="1"/>
    <xf numFmtId="43" fontId="2" fillId="0" borderId="0" xfId="0" applyNumberFormat="1" applyFont="1"/>
    <xf numFmtId="44" fontId="2" fillId="0" borderId="0" xfId="0" applyNumberFormat="1" applyFont="1" applyAlignment="1">
      <alignment horizontal="center"/>
    </xf>
    <xf numFmtId="10" fontId="2" fillId="0" borderId="0" xfId="2" applyNumberFormat="1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43" fontId="2" fillId="2" borderId="0" xfId="1" applyFont="1" applyFill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4" fontId="2" fillId="0" borderId="0" xfId="1" applyNumberFormat="1" applyFont="1" applyBorder="1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12" xfId="0" applyFont="1" applyBorder="1" applyAlignment="1">
      <alignment horizontal="center"/>
    </xf>
    <xf numFmtId="43" fontId="2" fillId="0" borderId="13" xfId="1" applyFont="1" applyBorder="1" applyAlignment="1">
      <alignment horizontal="center"/>
    </xf>
    <xf numFmtId="43" fontId="2" fillId="3" borderId="13" xfId="1" applyFont="1" applyFill="1" applyBorder="1" applyAlignment="1">
      <alignment horizontal="center"/>
    </xf>
    <xf numFmtId="44" fontId="2" fillId="3" borderId="1" xfId="1" applyNumberFormat="1" applyFont="1" applyFill="1" applyBorder="1"/>
    <xf numFmtId="44" fontId="2" fillId="4" borderId="1" xfId="1" applyNumberFormat="1" applyFont="1" applyFill="1" applyBorder="1"/>
    <xf numFmtId="43" fontId="2" fillId="4" borderId="13" xfId="1" applyFont="1" applyFill="1" applyBorder="1" applyAlignment="1">
      <alignment horizontal="center"/>
    </xf>
    <xf numFmtId="43" fontId="2" fillId="5" borderId="14" xfId="1" applyFont="1" applyFill="1" applyBorder="1" applyAlignment="1">
      <alignment horizontal="center"/>
    </xf>
    <xf numFmtId="10" fontId="2" fillId="6" borderId="1" xfId="2" applyNumberFormat="1" applyFont="1" applyFill="1" applyBorder="1"/>
    <xf numFmtId="10" fontId="2" fillId="4" borderId="1" xfId="2" applyNumberFormat="1" applyFont="1" applyFill="1" applyBorder="1"/>
    <xf numFmtId="10" fontId="2" fillId="3" borderId="1" xfId="2" applyNumberFormat="1" applyFont="1" applyFill="1" applyBorder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C35D9-221E-4CA2-B4B2-EB4FE49D0E94}">
  <sheetPr>
    <pageSetUpPr fitToPage="1"/>
  </sheetPr>
  <dimension ref="B1:M63"/>
  <sheetViews>
    <sheetView showRuler="0" zoomScaleNormal="100" workbookViewId="0">
      <selection activeCell="E7" sqref="E7"/>
    </sheetView>
  </sheetViews>
  <sheetFormatPr defaultColWidth="8.7109375" defaultRowHeight="16.5" x14ac:dyDescent="0.3"/>
  <cols>
    <col min="1" max="1" width="2.42578125" style="1" customWidth="1"/>
    <col min="2" max="2" width="31.140625" style="1" bestFit="1" customWidth="1"/>
    <col min="3" max="3" width="13.7109375" style="1" bestFit="1" customWidth="1"/>
    <col min="4" max="5" width="12.28515625" style="2" bestFit="1" customWidth="1"/>
    <col min="6" max="6" width="13" style="1" bestFit="1" customWidth="1"/>
    <col min="7" max="7" width="6.42578125" style="1" customWidth="1"/>
    <col min="8" max="8" width="8.7109375" style="1"/>
    <col min="9" max="9" width="11.5703125" style="1" bestFit="1" customWidth="1"/>
    <col min="10" max="10" width="10.42578125" style="1" bestFit="1" customWidth="1"/>
    <col min="11" max="11" width="8.7109375" style="1"/>
    <col min="12" max="12" width="13.5703125" style="1" customWidth="1"/>
    <col min="13" max="16384" width="8.7109375" style="1"/>
  </cols>
  <sheetData>
    <row r="1" spans="2:13" s="10" customFormat="1" x14ac:dyDescent="0.3">
      <c r="B1" s="19" t="s">
        <v>14</v>
      </c>
      <c r="C1" s="25" t="s">
        <v>17</v>
      </c>
      <c r="D1" s="25"/>
      <c r="E1" s="25"/>
      <c r="F1" s="25"/>
      <c r="G1" s="21"/>
    </row>
    <row r="2" spans="2:13" s="10" customFormat="1" x14ac:dyDescent="0.3">
      <c r="B2" s="20" t="s">
        <v>15</v>
      </c>
      <c r="C2" s="24"/>
      <c r="D2" s="23"/>
      <c r="E2" s="20"/>
      <c r="F2" s="23"/>
    </row>
    <row r="3" spans="2:13" s="10" customFormat="1" x14ac:dyDescent="0.3">
      <c r="B3" s="20" t="s">
        <v>16</v>
      </c>
      <c r="C3" s="26" t="s">
        <v>18</v>
      </c>
      <c r="D3" s="27"/>
      <c r="E3" s="27"/>
      <c r="F3" s="28"/>
      <c r="G3" s="22"/>
      <c r="H3" s="22"/>
    </row>
    <row r="4" spans="2:13" x14ac:dyDescent="0.3">
      <c r="B4" s="3"/>
      <c r="C4" s="4"/>
      <c r="D4" s="4"/>
      <c r="E4" s="4"/>
      <c r="F4" s="4"/>
      <c r="G4" s="4"/>
      <c r="H4" s="4"/>
    </row>
    <row r="5" spans="2:13" x14ac:dyDescent="0.3">
      <c r="B5" s="5" t="s">
        <v>0</v>
      </c>
    </row>
    <row r="6" spans="2:13" x14ac:dyDescent="0.3">
      <c r="B6" s="5"/>
      <c r="L6" s="6"/>
    </row>
    <row r="7" spans="2:13" x14ac:dyDescent="0.3">
      <c r="B7" s="1" t="s">
        <v>1</v>
      </c>
      <c r="C7" s="7">
        <v>15000</v>
      </c>
    </row>
    <row r="8" spans="2:13" ht="17.25" thickBot="1" x14ac:dyDescent="0.35">
      <c r="B8" s="1" t="s">
        <v>2</v>
      </c>
      <c r="C8" s="8">
        <v>9.5000000000000001E-2</v>
      </c>
      <c r="J8" s="9"/>
    </row>
    <row r="9" spans="2:13" ht="17.25" thickBot="1" x14ac:dyDescent="0.35">
      <c r="B9" s="1" t="s">
        <v>3</v>
      </c>
      <c r="C9" s="36">
        <f>((1+C8)^(1/12))-1</f>
        <v>7.5915342905825689E-3</v>
      </c>
      <c r="J9" s="9"/>
    </row>
    <row r="10" spans="2:13" ht="17.25" thickBot="1" x14ac:dyDescent="0.35">
      <c r="B10" s="1" t="s">
        <v>12</v>
      </c>
      <c r="C10" s="1">
        <v>48</v>
      </c>
    </row>
    <row r="11" spans="2:13" ht="17.25" thickBot="1" x14ac:dyDescent="0.35">
      <c r="B11" s="1" t="s">
        <v>4</v>
      </c>
      <c r="C11" s="32">
        <v>374.06</v>
      </c>
    </row>
    <row r="12" spans="2:13" ht="17.25" thickBot="1" x14ac:dyDescent="0.35">
      <c r="B12" s="1" t="s">
        <v>10</v>
      </c>
      <c r="C12" s="33">
        <f>C63</f>
        <v>373.99</v>
      </c>
    </row>
    <row r="13" spans="2:13" ht="17.25" thickBot="1" x14ac:dyDescent="0.35"/>
    <row r="14" spans="2:13" s="10" customFormat="1" ht="66.75" thickBot="1" x14ac:dyDescent="0.35">
      <c r="B14" s="11" t="s">
        <v>5</v>
      </c>
      <c r="C14" s="12" t="s">
        <v>6</v>
      </c>
      <c r="D14" s="12" t="s">
        <v>7</v>
      </c>
      <c r="E14" s="12" t="s">
        <v>8</v>
      </c>
      <c r="F14" s="13" t="s">
        <v>9</v>
      </c>
      <c r="H14" s="1"/>
      <c r="I14" s="1"/>
      <c r="J14" s="1"/>
      <c r="K14" s="1"/>
      <c r="L14" s="1"/>
      <c r="M14" s="1"/>
    </row>
    <row r="15" spans="2:13" x14ac:dyDescent="0.3">
      <c r="B15" s="14">
        <v>0</v>
      </c>
      <c r="C15" s="15"/>
      <c r="D15" s="15"/>
      <c r="E15" s="15"/>
      <c r="F15" s="16">
        <f>C7</f>
        <v>15000</v>
      </c>
    </row>
    <row r="16" spans="2:13" x14ac:dyDescent="0.3">
      <c r="B16" s="14">
        <v>1</v>
      </c>
      <c r="C16" s="17">
        <f>$C$11</f>
        <v>374.06</v>
      </c>
      <c r="D16" s="17">
        <f>ROUND($C$9*F15,2)</f>
        <v>113.87</v>
      </c>
      <c r="E16" s="17">
        <f>C16-D16</f>
        <v>260.19</v>
      </c>
      <c r="F16" s="16">
        <f>F15-E16</f>
        <v>14739.81</v>
      </c>
    </row>
    <row r="17" spans="2:6" x14ac:dyDescent="0.3">
      <c r="B17" s="14">
        <v>2</v>
      </c>
      <c r="C17" s="17">
        <f t="shared" ref="C17:C63" si="0">$C$11</f>
        <v>374.06</v>
      </c>
      <c r="D17" s="17">
        <f t="shared" ref="D17:D25" si="1">ROUND($C$9*F16,2)</f>
        <v>111.9</v>
      </c>
      <c r="E17" s="17">
        <f t="shared" ref="E17:E25" si="2">C17-D17</f>
        <v>262.15999999999997</v>
      </c>
      <c r="F17" s="16">
        <f t="shared" ref="F17:F25" si="3">F16-E17</f>
        <v>14477.65</v>
      </c>
    </row>
    <row r="18" spans="2:6" x14ac:dyDescent="0.3">
      <c r="B18" s="14">
        <v>3</v>
      </c>
      <c r="C18" s="17">
        <f t="shared" si="0"/>
        <v>374.06</v>
      </c>
      <c r="D18" s="17">
        <f t="shared" si="1"/>
        <v>109.91</v>
      </c>
      <c r="E18" s="17">
        <f t="shared" si="2"/>
        <v>264.14999999999998</v>
      </c>
      <c r="F18" s="16">
        <f t="shared" si="3"/>
        <v>14213.5</v>
      </c>
    </row>
    <row r="19" spans="2:6" x14ac:dyDescent="0.3">
      <c r="B19" s="14">
        <v>4</v>
      </c>
      <c r="C19" s="17">
        <f t="shared" si="0"/>
        <v>374.06</v>
      </c>
      <c r="D19" s="17">
        <f t="shared" si="1"/>
        <v>107.9</v>
      </c>
      <c r="E19" s="17">
        <f t="shared" si="2"/>
        <v>266.15999999999997</v>
      </c>
      <c r="F19" s="16">
        <f t="shared" si="3"/>
        <v>13947.34</v>
      </c>
    </row>
    <row r="20" spans="2:6" x14ac:dyDescent="0.3">
      <c r="B20" s="14">
        <v>5</v>
      </c>
      <c r="C20" s="17">
        <f t="shared" si="0"/>
        <v>374.06</v>
      </c>
      <c r="D20" s="17">
        <f t="shared" si="1"/>
        <v>105.88</v>
      </c>
      <c r="E20" s="17">
        <f t="shared" si="2"/>
        <v>268.18</v>
      </c>
      <c r="F20" s="16">
        <f t="shared" si="3"/>
        <v>13679.16</v>
      </c>
    </row>
    <row r="21" spans="2:6" x14ac:dyDescent="0.3">
      <c r="B21" s="14">
        <v>6</v>
      </c>
      <c r="C21" s="17">
        <f t="shared" si="0"/>
        <v>374.06</v>
      </c>
      <c r="D21" s="17">
        <f t="shared" si="1"/>
        <v>103.85</v>
      </c>
      <c r="E21" s="17">
        <f t="shared" si="2"/>
        <v>270.21000000000004</v>
      </c>
      <c r="F21" s="16">
        <f t="shared" si="3"/>
        <v>13408.95</v>
      </c>
    </row>
    <row r="22" spans="2:6" x14ac:dyDescent="0.3">
      <c r="B22" s="14">
        <v>7</v>
      </c>
      <c r="C22" s="17">
        <f t="shared" si="0"/>
        <v>374.06</v>
      </c>
      <c r="D22" s="17">
        <f t="shared" si="1"/>
        <v>101.79</v>
      </c>
      <c r="E22" s="17">
        <f t="shared" si="2"/>
        <v>272.27</v>
      </c>
      <c r="F22" s="16">
        <f t="shared" si="3"/>
        <v>13136.68</v>
      </c>
    </row>
    <row r="23" spans="2:6" x14ac:dyDescent="0.3">
      <c r="B23" s="14">
        <v>8</v>
      </c>
      <c r="C23" s="17">
        <f t="shared" si="0"/>
        <v>374.06</v>
      </c>
      <c r="D23" s="17">
        <f t="shared" si="1"/>
        <v>99.73</v>
      </c>
      <c r="E23" s="17">
        <f t="shared" si="2"/>
        <v>274.33</v>
      </c>
      <c r="F23" s="16">
        <f t="shared" si="3"/>
        <v>12862.35</v>
      </c>
    </row>
    <row r="24" spans="2:6" x14ac:dyDescent="0.3">
      <c r="B24" s="14">
        <v>9</v>
      </c>
      <c r="C24" s="17">
        <f t="shared" si="0"/>
        <v>374.06</v>
      </c>
      <c r="D24" s="17">
        <f t="shared" si="1"/>
        <v>97.64</v>
      </c>
      <c r="E24" s="17">
        <f t="shared" si="2"/>
        <v>276.42</v>
      </c>
      <c r="F24" s="16">
        <f t="shared" si="3"/>
        <v>12585.93</v>
      </c>
    </row>
    <row r="25" spans="2:6" x14ac:dyDescent="0.3">
      <c r="B25" s="14">
        <v>10</v>
      </c>
      <c r="C25" s="17">
        <f t="shared" si="0"/>
        <v>374.06</v>
      </c>
      <c r="D25" s="17">
        <f t="shared" si="1"/>
        <v>95.55</v>
      </c>
      <c r="E25" s="17">
        <f t="shared" si="2"/>
        <v>278.51</v>
      </c>
      <c r="F25" s="16">
        <f t="shared" si="3"/>
        <v>12307.42</v>
      </c>
    </row>
    <row r="26" spans="2:6" x14ac:dyDescent="0.3">
      <c r="B26" s="14">
        <v>11</v>
      </c>
      <c r="C26" s="17">
        <f t="shared" si="0"/>
        <v>374.06</v>
      </c>
      <c r="D26" s="17">
        <f t="shared" ref="D26:D41" si="4">ROUND($C$9*F25,2)</f>
        <v>93.43</v>
      </c>
      <c r="E26" s="17">
        <f t="shared" ref="E26:E41" si="5">C26-D26</f>
        <v>280.63</v>
      </c>
      <c r="F26" s="16">
        <f t="shared" ref="F26:F41" si="6">F25-E26</f>
        <v>12026.79</v>
      </c>
    </row>
    <row r="27" spans="2:6" x14ac:dyDescent="0.3">
      <c r="B27" s="14">
        <v>12</v>
      </c>
      <c r="C27" s="17">
        <f t="shared" si="0"/>
        <v>374.06</v>
      </c>
      <c r="D27" s="17">
        <f t="shared" si="4"/>
        <v>91.3</v>
      </c>
      <c r="E27" s="17">
        <f t="shared" si="5"/>
        <v>282.76</v>
      </c>
      <c r="F27" s="16">
        <f t="shared" si="6"/>
        <v>11744.03</v>
      </c>
    </row>
    <row r="28" spans="2:6" x14ac:dyDescent="0.3">
      <c r="B28" s="14">
        <v>13</v>
      </c>
      <c r="C28" s="17">
        <f t="shared" si="0"/>
        <v>374.06</v>
      </c>
      <c r="D28" s="17">
        <f t="shared" si="4"/>
        <v>89.16</v>
      </c>
      <c r="E28" s="17">
        <f t="shared" si="5"/>
        <v>284.89999999999998</v>
      </c>
      <c r="F28" s="16">
        <f t="shared" si="6"/>
        <v>11459.130000000001</v>
      </c>
    </row>
    <row r="29" spans="2:6" x14ac:dyDescent="0.3">
      <c r="B29" s="14">
        <v>14</v>
      </c>
      <c r="C29" s="17">
        <f t="shared" si="0"/>
        <v>374.06</v>
      </c>
      <c r="D29" s="17">
        <f t="shared" si="4"/>
        <v>86.99</v>
      </c>
      <c r="E29" s="17">
        <f t="shared" si="5"/>
        <v>287.07</v>
      </c>
      <c r="F29" s="16">
        <f t="shared" si="6"/>
        <v>11172.060000000001</v>
      </c>
    </row>
    <row r="30" spans="2:6" x14ac:dyDescent="0.3">
      <c r="B30" s="14">
        <v>15</v>
      </c>
      <c r="C30" s="17">
        <f t="shared" si="0"/>
        <v>374.06</v>
      </c>
      <c r="D30" s="17">
        <f t="shared" si="4"/>
        <v>84.81</v>
      </c>
      <c r="E30" s="17">
        <f t="shared" si="5"/>
        <v>289.25</v>
      </c>
      <c r="F30" s="16">
        <f t="shared" si="6"/>
        <v>10882.810000000001</v>
      </c>
    </row>
    <row r="31" spans="2:6" x14ac:dyDescent="0.3">
      <c r="B31" s="14">
        <v>16</v>
      </c>
      <c r="C31" s="17">
        <f t="shared" si="0"/>
        <v>374.06</v>
      </c>
      <c r="D31" s="17">
        <f t="shared" si="4"/>
        <v>82.62</v>
      </c>
      <c r="E31" s="17">
        <f t="shared" si="5"/>
        <v>291.44</v>
      </c>
      <c r="F31" s="16">
        <f t="shared" si="6"/>
        <v>10591.37</v>
      </c>
    </row>
    <row r="32" spans="2:6" x14ac:dyDescent="0.3">
      <c r="B32" s="14">
        <v>17</v>
      </c>
      <c r="C32" s="17">
        <f t="shared" si="0"/>
        <v>374.06</v>
      </c>
      <c r="D32" s="17">
        <f t="shared" si="4"/>
        <v>80.400000000000006</v>
      </c>
      <c r="E32" s="17">
        <f t="shared" si="5"/>
        <v>293.65999999999997</v>
      </c>
      <c r="F32" s="16">
        <f t="shared" si="6"/>
        <v>10297.710000000001</v>
      </c>
    </row>
    <row r="33" spans="2:6" x14ac:dyDescent="0.3">
      <c r="B33" s="14">
        <v>18</v>
      </c>
      <c r="C33" s="17">
        <f t="shared" si="0"/>
        <v>374.06</v>
      </c>
      <c r="D33" s="17">
        <f t="shared" si="4"/>
        <v>78.180000000000007</v>
      </c>
      <c r="E33" s="17">
        <f t="shared" si="5"/>
        <v>295.88</v>
      </c>
      <c r="F33" s="16">
        <f t="shared" si="6"/>
        <v>10001.830000000002</v>
      </c>
    </row>
    <row r="34" spans="2:6" x14ac:dyDescent="0.3">
      <c r="B34" s="14">
        <v>19</v>
      </c>
      <c r="C34" s="17">
        <f t="shared" si="0"/>
        <v>374.06</v>
      </c>
      <c r="D34" s="17">
        <f t="shared" si="4"/>
        <v>75.930000000000007</v>
      </c>
      <c r="E34" s="17">
        <f t="shared" si="5"/>
        <v>298.13</v>
      </c>
      <c r="F34" s="16">
        <f t="shared" si="6"/>
        <v>9703.7000000000025</v>
      </c>
    </row>
    <row r="35" spans="2:6" x14ac:dyDescent="0.3">
      <c r="B35" s="14">
        <v>20</v>
      </c>
      <c r="C35" s="17">
        <f t="shared" si="0"/>
        <v>374.06</v>
      </c>
      <c r="D35" s="17">
        <f t="shared" si="4"/>
        <v>73.67</v>
      </c>
      <c r="E35" s="17">
        <f t="shared" si="5"/>
        <v>300.39</v>
      </c>
      <c r="F35" s="16">
        <f t="shared" si="6"/>
        <v>9403.3100000000031</v>
      </c>
    </row>
    <row r="36" spans="2:6" x14ac:dyDescent="0.3">
      <c r="B36" s="14">
        <v>21</v>
      </c>
      <c r="C36" s="17">
        <f t="shared" si="0"/>
        <v>374.06</v>
      </c>
      <c r="D36" s="17">
        <f t="shared" si="4"/>
        <v>71.39</v>
      </c>
      <c r="E36" s="17">
        <f t="shared" si="5"/>
        <v>302.67</v>
      </c>
      <c r="F36" s="16">
        <f t="shared" si="6"/>
        <v>9100.6400000000031</v>
      </c>
    </row>
    <row r="37" spans="2:6" x14ac:dyDescent="0.3">
      <c r="B37" s="14">
        <v>22</v>
      </c>
      <c r="C37" s="17">
        <f t="shared" si="0"/>
        <v>374.06</v>
      </c>
      <c r="D37" s="17">
        <f t="shared" si="4"/>
        <v>69.09</v>
      </c>
      <c r="E37" s="17">
        <f t="shared" si="5"/>
        <v>304.97000000000003</v>
      </c>
      <c r="F37" s="16">
        <f t="shared" si="6"/>
        <v>8795.6700000000037</v>
      </c>
    </row>
    <row r="38" spans="2:6" x14ac:dyDescent="0.3">
      <c r="B38" s="14">
        <v>23</v>
      </c>
      <c r="C38" s="17">
        <f t="shared" si="0"/>
        <v>374.06</v>
      </c>
      <c r="D38" s="17">
        <f t="shared" si="4"/>
        <v>66.77</v>
      </c>
      <c r="E38" s="17">
        <f t="shared" si="5"/>
        <v>307.29000000000002</v>
      </c>
      <c r="F38" s="16">
        <f t="shared" si="6"/>
        <v>8488.3800000000028</v>
      </c>
    </row>
    <row r="39" spans="2:6" x14ac:dyDescent="0.3">
      <c r="B39" s="14">
        <v>24</v>
      </c>
      <c r="C39" s="17">
        <f t="shared" si="0"/>
        <v>374.06</v>
      </c>
      <c r="D39" s="17">
        <f t="shared" si="4"/>
        <v>64.44</v>
      </c>
      <c r="E39" s="17">
        <f t="shared" si="5"/>
        <v>309.62</v>
      </c>
      <c r="F39" s="16">
        <f t="shared" si="6"/>
        <v>8178.7600000000029</v>
      </c>
    </row>
    <row r="40" spans="2:6" x14ac:dyDescent="0.3">
      <c r="B40" s="14">
        <v>25</v>
      </c>
      <c r="C40" s="17">
        <f t="shared" si="0"/>
        <v>374.06</v>
      </c>
      <c r="D40" s="17">
        <f t="shared" si="4"/>
        <v>62.09</v>
      </c>
      <c r="E40" s="17">
        <f t="shared" si="5"/>
        <v>311.97000000000003</v>
      </c>
      <c r="F40" s="16">
        <f t="shared" si="6"/>
        <v>7866.7900000000027</v>
      </c>
    </row>
    <row r="41" spans="2:6" x14ac:dyDescent="0.3">
      <c r="B41" s="14">
        <v>26</v>
      </c>
      <c r="C41" s="17">
        <f t="shared" si="0"/>
        <v>374.06</v>
      </c>
      <c r="D41" s="17">
        <f>ROUND($C$9*F40,2)</f>
        <v>59.72</v>
      </c>
      <c r="E41" s="17">
        <f>C41-D41</f>
        <v>314.34000000000003</v>
      </c>
      <c r="F41" s="16">
        <f>F40-E41</f>
        <v>7552.4500000000025</v>
      </c>
    </row>
    <row r="42" spans="2:6" x14ac:dyDescent="0.3">
      <c r="B42" s="14">
        <v>27</v>
      </c>
      <c r="C42" s="17">
        <f t="shared" si="0"/>
        <v>374.06</v>
      </c>
      <c r="D42" s="17">
        <f t="shared" ref="D42:D59" si="7">ROUND($C$9*F41,2)</f>
        <v>57.33</v>
      </c>
      <c r="E42" s="17">
        <f t="shared" ref="E42:E59" si="8">C42-D42</f>
        <v>316.73</v>
      </c>
      <c r="F42" s="16">
        <f t="shared" ref="F42:F59" si="9">F41-E42</f>
        <v>7235.720000000003</v>
      </c>
    </row>
    <row r="43" spans="2:6" x14ac:dyDescent="0.3">
      <c r="B43" s="14">
        <v>28</v>
      </c>
      <c r="C43" s="17">
        <f t="shared" si="0"/>
        <v>374.06</v>
      </c>
      <c r="D43" s="17">
        <f t="shared" si="7"/>
        <v>54.93</v>
      </c>
      <c r="E43" s="17">
        <f t="shared" si="8"/>
        <v>319.13</v>
      </c>
      <c r="F43" s="16">
        <f t="shared" si="9"/>
        <v>6916.5900000000029</v>
      </c>
    </row>
    <row r="44" spans="2:6" x14ac:dyDescent="0.3">
      <c r="B44" s="14">
        <v>29</v>
      </c>
      <c r="C44" s="17">
        <f t="shared" si="0"/>
        <v>374.06</v>
      </c>
      <c r="D44" s="17">
        <f t="shared" si="7"/>
        <v>52.51</v>
      </c>
      <c r="E44" s="17">
        <f t="shared" si="8"/>
        <v>321.55</v>
      </c>
      <c r="F44" s="16">
        <f t="shared" si="9"/>
        <v>6595.0400000000027</v>
      </c>
    </row>
    <row r="45" spans="2:6" x14ac:dyDescent="0.3">
      <c r="B45" s="14">
        <v>30</v>
      </c>
      <c r="C45" s="17">
        <f t="shared" si="0"/>
        <v>374.06</v>
      </c>
      <c r="D45" s="17">
        <f t="shared" si="7"/>
        <v>50.07</v>
      </c>
      <c r="E45" s="17">
        <f t="shared" si="8"/>
        <v>323.99</v>
      </c>
      <c r="F45" s="16">
        <f t="shared" si="9"/>
        <v>6271.0500000000029</v>
      </c>
    </row>
    <row r="46" spans="2:6" x14ac:dyDescent="0.3">
      <c r="B46" s="14">
        <v>31</v>
      </c>
      <c r="C46" s="17">
        <f t="shared" si="0"/>
        <v>374.06</v>
      </c>
      <c r="D46" s="17">
        <f t="shared" si="7"/>
        <v>47.61</v>
      </c>
      <c r="E46" s="17">
        <f t="shared" si="8"/>
        <v>326.45</v>
      </c>
      <c r="F46" s="16">
        <f t="shared" si="9"/>
        <v>5944.6000000000031</v>
      </c>
    </row>
    <row r="47" spans="2:6" x14ac:dyDescent="0.3">
      <c r="B47" s="14">
        <v>32</v>
      </c>
      <c r="C47" s="17">
        <f t="shared" si="0"/>
        <v>374.06</v>
      </c>
      <c r="D47" s="17">
        <f t="shared" si="7"/>
        <v>45.13</v>
      </c>
      <c r="E47" s="17">
        <f t="shared" si="8"/>
        <v>328.93</v>
      </c>
      <c r="F47" s="16">
        <f t="shared" si="9"/>
        <v>5615.6700000000028</v>
      </c>
    </row>
    <row r="48" spans="2:6" x14ac:dyDescent="0.3">
      <c r="B48" s="14">
        <v>33</v>
      </c>
      <c r="C48" s="17">
        <f t="shared" si="0"/>
        <v>374.06</v>
      </c>
      <c r="D48" s="17">
        <f t="shared" si="7"/>
        <v>42.63</v>
      </c>
      <c r="E48" s="17">
        <f t="shared" si="8"/>
        <v>331.43</v>
      </c>
      <c r="F48" s="16">
        <f t="shared" si="9"/>
        <v>5284.2400000000025</v>
      </c>
    </row>
    <row r="49" spans="2:6" x14ac:dyDescent="0.3">
      <c r="B49" s="14">
        <v>34</v>
      </c>
      <c r="C49" s="17">
        <f t="shared" si="0"/>
        <v>374.06</v>
      </c>
      <c r="D49" s="17">
        <f t="shared" si="7"/>
        <v>40.119999999999997</v>
      </c>
      <c r="E49" s="17">
        <f t="shared" si="8"/>
        <v>333.94</v>
      </c>
      <c r="F49" s="16">
        <f t="shared" si="9"/>
        <v>4950.3000000000029</v>
      </c>
    </row>
    <row r="50" spans="2:6" x14ac:dyDescent="0.3">
      <c r="B50" s="14">
        <v>35</v>
      </c>
      <c r="C50" s="17">
        <f t="shared" si="0"/>
        <v>374.06</v>
      </c>
      <c r="D50" s="17">
        <f t="shared" si="7"/>
        <v>37.58</v>
      </c>
      <c r="E50" s="17">
        <f t="shared" si="8"/>
        <v>336.48</v>
      </c>
      <c r="F50" s="16">
        <f t="shared" si="9"/>
        <v>4613.8200000000033</v>
      </c>
    </row>
    <row r="51" spans="2:6" x14ac:dyDescent="0.3">
      <c r="B51" s="14">
        <v>36</v>
      </c>
      <c r="C51" s="17">
        <f t="shared" si="0"/>
        <v>374.06</v>
      </c>
      <c r="D51" s="17">
        <f t="shared" si="7"/>
        <v>35.03</v>
      </c>
      <c r="E51" s="17">
        <f t="shared" si="8"/>
        <v>339.03</v>
      </c>
      <c r="F51" s="16">
        <f t="shared" si="9"/>
        <v>4274.7900000000036</v>
      </c>
    </row>
    <row r="52" spans="2:6" x14ac:dyDescent="0.3">
      <c r="B52" s="14">
        <v>37</v>
      </c>
      <c r="C52" s="17">
        <f t="shared" si="0"/>
        <v>374.06</v>
      </c>
      <c r="D52" s="17">
        <f t="shared" si="7"/>
        <v>32.450000000000003</v>
      </c>
      <c r="E52" s="17">
        <f t="shared" si="8"/>
        <v>341.61</v>
      </c>
      <c r="F52" s="16">
        <f t="shared" si="9"/>
        <v>3933.1800000000035</v>
      </c>
    </row>
    <row r="53" spans="2:6" x14ac:dyDescent="0.3">
      <c r="B53" s="14">
        <v>38</v>
      </c>
      <c r="C53" s="17">
        <f t="shared" si="0"/>
        <v>374.06</v>
      </c>
      <c r="D53" s="17">
        <f t="shared" si="7"/>
        <v>29.86</v>
      </c>
      <c r="E53" s="17">
        <f t="shared" si="8"/>
        <v>344.2</v>
      </c>
      <c r="F53" s="16">
        <f t="shared" si="9"/>
        <v>3588.9800000000037</v>
      </c>
    </row>
    <row r="54" spans="2:6" x14ac:dyDescent="0.3">
      <c r="B54" s="14">
        <v>39</v>
      </c>
      <c r="C54" s="17">
        <f t="shared" si="0"/>
        <v>374.06</v>
      </c>
      <c r="D54" s="17">
        <f t="shared" si="7"/>
        <v>27.25</v>
      </c>
      <c r="E54" s="17">
        <f t="shared" si="8"/>
        <v>346.81</v>
      </c>
      <c r="F54" s="16">
        <f t="shared" si="9"/>
        <v>3242.1700000000037</v>
      </c>
    </row>
    <row r="55" spans="2:6" x14ac:dyDescent="0.3">
      <c r="B55" s="14">
        <v>40</v>
      </c>
      <c r="C55" s="17">
        <f t="shared" si="0"/>
        <v>374.06</v>
      </c>
      <c r="D55" s="17">
        <f t="shared" si="7"/>
        <v>24.61</v>
      </c>
      <c r="E55" s="17">
        <f t="shared" si="8"/>
        <v>349.45</v>
      </c>
      <c r="F55" s="16">
        <f t="shared" si="9"/>
        <v>2892.7200000000039</v>
      </c>
    </row>
    <row r="56" spans="2:6" x14ac:dyDescent="0.3">
      <c r="B56" s="14">
        <v>41</v>
      </c>
      <c r="C56" s="17">
        <f t="shared" si="0"/>
        <v>374.06</v>
      </c>
      <c r="D56" s="17">
        <f t="shared" si="7"/>
        <v>21.96</v>
      </c>
      <c r="E56" s="17">
        <f t="shared" si="8"/>
        <v>352.1</v>
      </c>
      <c r="F56" s="16">
        <f t="shared" si="9"/>
        <v>2540.620000000004</v>
      </c>
    </row>
    <row r="57" spans="2:6" x14ac:dyDescent="0.3">
      <c r="B57" s="14">
        <v>42</v>
      </c>
      <c r="C57" s="17">
        <f t="shared" si="0"/>
        <v>374.06</v>
      </c>
      <c r="D57" s="17">
        <f t="shared" si="7"/>
        <v>19.29</v>
      </c>
      <c r="E57" s="17">
        <f t="shared" si="8"/>
        <v>354.77</v>
      </c>
      <c r="F57" s="16">
        <f t="shared" si="9"/>
        <v>2185.850000000004</v>
      </c>
    </row>
    <row r="58" spans="2:6" x14ac:dyDescent="0.3">
      <c r="B58" s="14">
        <v>43</v>
      </c>
      <c r="C58" s="17">
        <f t="shared" si="0"/>
        <v>374.06</v>
      </c>
      <c r="D58" s="17">
        <f t="shared" si="7"/>
        <v>16.59</v>
      </c>
      <c r="E58" s="17">
        <f t="shared" si="8"/>
        <v>357.47</v>
      </c>
      <c r="F58" s="16">
        <f t="shared" si="9"/>
        <v>1828.380000000004</v>
      </c>
    </row>
    <row r="59" spans="2:6" x14ac:dyDescent="0.3">
      <c r="B59" s="14">
        <v>44</v>
      </c>
      <c r="C59" s="17">
        <f t="shared" si="0"/>
        <v>374.06</v>
      </c>
      <c r="D59" s="17">
        <f t="shared" si="7"/>
        <v>13.88</v>
      </c>
      <c r="E59" s="17">
        <f t="shared" si="8"/>
        <v>360.18</v>
      </c>
      <c r="F59" s="16">
        <f t="shared" si="9"/>
        <v>1468.2000000000039</v>
      </c>
    </row>
    <row r="60" spans="2:6" x14ac:dyDescent="0.3">
      <c r="B60" s="14">
        <v>45</v>
      </c>
      <c r="C60" s="17">
        <f t="shared" si="0"/>
        <v>374.06</v>
      </c>
      <c r="D60" s="17">
        <f t="shared" ref="D60:D63" si="10">ROUND($C$9*F59,2)</f>
        <v>11.15</v>
      </c>
      <c r="E60" s="17">
        <f t="shared" ref="E60:E63" si="11">C60-D60</f>
        <v>362.91</v>
      </c>
      <c r="F60" s="16">
        <f t="shared" ref="F60:F63" si="12">F59-E60</f>
        <v>1105.2900000000038</v>
      </c>
    </row>
    <row r="61" spans="2:6" x14ac:dyDescent="0.3">
      <c r="B61" s="14">
        <v>46</v>
      </c>
      <c r="C61" s="17">
        <f t="shared" si="0"/>
        <v>374.06</v>
      </c>
      <c r="D61" s="17">
        <f t="shared" si="10"/>
        <v>8.39</v>
      </c>
      <c r="E61" s="17">
        <f t="shared" si="11"/>
        <v>365.67</v>
      </c>
      <c r="F61" s="16">
        <f t="shared" si="12"/>
        <v>739.62000000000376</v>
      </c>
    </row>
    <row r="62" spans="2:6" x14ac:dyDescent="0.3">
      <c r="B62" s="14">
        <v>47</v>
      </c>
      <c r="C62" s="17">
        <f t="shared" si="0"/>
        <v>374.06</v>
      </c>
      <c r="D62" s="17">
        <f t="shared" si="10"/>
        <v>5.61</v>
      </c>
      <c r="E62" s="17">
        <f t="shared" si="11"/>
        <v>368.45</v>
      </c>
      <c r="F62" s="16">
        <f t="shared" si="12"/>
        <v>371.17000000000377</v>
      </c>
    </row>
    <row r="63" spans="2:6" ht="17.25" thickBot="1" x14ac:dyDescent="0.35">
      <c r="B63" s="29">
        <v>48</v>
      </c>
      <c r="C63" s="34">
        <f>$C$11-0.07</f>
        <v>373.99</v>
      </c>
      <c r="D63" s="30">
        <f t="shared" si="10"/>
        <v>2.82</v>
      </c>
      <c r="E63" s="30">
        <f t="shared" si="11"/>
        <v>371.17</v>
      </c>
      <c r="F63" s="35">
        <f t="shared" si="12"/>
        <v>3.751665644813329E-12</v>
      </c>
    </row>
  </sheetData>
  <mergeCells count="2">
    <mergeCell ref="C3:F3"/>
    <mergeCell ref="C1:F1"/>
  </mergeCells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&amp;L&amp;"Trebuchet MS,Bold"X844/76/01&amp;C&amp;"Trebuchet MS,Bold"Question 9 (a)</oddHeader>
    <oddFooter>&amp;C&amp;"Trebuchet MS,Italic"page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1ED10-624C-4953-8DE5-B8726E5F482E}">
  <sheetPr>
    <pageSetUpPr fitToPage="1"/>
  </sheetPr>
  <dimension ref="B1:L63"/>
  <sheetViews>
    <sheetView tabSelected="1" showRuler="0" zoomScaleNormal="100" workbookViewId="0">
      <selection activeCell="G8" sqref="G8"/>
    </sheetView>
  </sheetViews>
  <sheetFormatPr defaultColWidth="8.7109375" defaultRowHeight="16.5" x14ac:dyDescent="0.3"/>
  <cols>
    <col min="1" max="1" width="2.42578125" style="1" customWidth="1"/>
    <col min="2" max="2" width="31" style="1" customWidth="1"/>
    <col min="3" max="3" width="13.7109375" style="1" bestFit="1" customWidth="1"/>
    <col min="4" max="5" width="12.28515625" style="2" bestFit="1" customWidth="1"/>
    <col min="6" max="6" width="13" style="1" bestFit="1" customWidth="1"/>
    <col min="7" max="7" width="6.42578125" style="1" customWidth="1"/>
    <col min="8" max="8" width="8.7109375" style="1"/>
    <col min="9" max="9" width="11.5703125" style="1" bestFit="1" customWidth="1"/>
    <col min="10" max="10" width="10.42578125" style="1" bestFit="1" customWidth="1"/>
    <col min="11" max="11" width="8.7109375" style="1"/>
    <col min="12" max="12" width="13.5703125" style="1" customWidth="1"/>
    <col min="13" max="16384" width="8.7109375" style="1"/>
  </cols>
  <sheetData>
    <row r="1" spans="2:12" s="10" customFormat="1" x14ac:dyDescent="0.3">
      <c r="B1" s="19" t="s">
        <v>14</v>
      </c>
      <c r="C1" s="25" t="s">
        <v>17</v>
      </c>
      <c r="D1" s="25"/>
      <c r="E1" s="25"/>
      <c r="F1" s="25"/>
      <c r="G1" s="21"/>
    </row>
    <row r="2" spans="2:12" s="10" customFormat="1" x14ac:dyDescent="0.3">
      <c r="B2" s="20" t="s">
        <v>15</v>
      </c>
      <c r="C2" s="24"/>
      <c r="D2" s="23"/>
      <c r="E2" s="20"/>
      <c r="F2" s="23"/>
    </row>
    <row r="3" spans="2:12" s="10" customFormat="1" x14ac:dyDescent="0.3">
      <c r="B3" s="20" t="s">
        <v>16</v>
      </c>
      <c r="C3" s="26" t="s">
        <v>18</v>
      </c>
      <c r="D3" s="27"/>
      <c r="E3" s="27"/>
      <c r="F3" s="28"/>
      <c r="G3" s="22"/>
      <c r="H3" s="22"/>
    </row>
    <row r="4" spans="2:12" x14ac:dyDescent="0.3">
      <c r="B4" s="3"/>
      <c r="C4" s="4"/>
      <c r="D4" s="4"/>
      <c r="E4" s="4"/>
      <c r="F4" s="4"/>
      <c r="G4" s="4"/>
      <c r="H4" s="4"/>
    </row>
    <row r="5" spans="2:12" x14ac:dyDescent="0.3">
      <c r="B5" s="5" t="s">
        <v>13</v>
      </c>
    </row>
    <row r="6" spans="2:12" x14ac:dyDescent="0.3">
      <c r="B6" s="5"/>
      <c r="L6" s="6"/>
    </row>
    <row r="7" spans="2:12" ht="17.25" thickBot="1" x14ac:dyDescent="0.35">
      <c r="B7" s="1" t="s">
        <v>1</v>
      </c>
      <c r="C7" s="7">
        <v>15000</v>
      </c>
    </row>
    <row r="8" spans="2:12" ht="17.25" thickBot="1" x14ac:dyDescent="0.35">
      <c r="B8" s="1" t="s">
        <v>2</v>
      </c>
      <c r="C8" s="37">
        <f>((1+$C$9)^12)-1</f>
        <v>0.11046850311694612</v>
      </c>
      <c r="J8" s="9"/>
    </row>
    <row r="9" spans="2:12" ht="17.25" thickBot="1" x14ac:dyDescent="0.35">
      <c r="B9" s="1" t="s">
        <v>3</v>
      </c>
      <c r="C9" s="38">
        <v>8.7700670894675301E-3</v>
      </c>
      <c r="J9" s="9"/>
    </row>
    <row r="10" spans="2:12" x14ac:dyDescent="0.3">
      <c r="B10" s="1" t="s">
        <v>12</v>
      </c>
      <c r="C10" s="1">
        <v>48</v>
      </c>
    </row>
    <row r="11" spans="2:12" x14ac:dyDescent="0.3">
      <c r="B11" s="1" t="s">
        <v>4</v>
      </c>
      <c r="C11" s="18">
        <v>300</v>
      </c>
    </row>
    <row r="12" spans="2:12" x14ac:dyDescent="0.3">
      <c r="B12" s="1" t="s">
        <v>11</v>
      </c>
      <c r="C12" s="9">
        <v>5000</v>
      </c>
    </row>
    <row r="13" spans="2:12" ht="17.25" thickBot="1" x14ac:dyDescent="0.35"/>
    <row r="14" spans="2:12" s="10" customFormat="1" ht="66.75" thickBot="1" x14ac:dyDescent="0.35">
      <c r="B14" s="11" t="s">
        <v>5</v>
      </c>
      <c r="C14" s="12" t="s">
        <v>6</v>
      </c>
      <c r="D14" s="12" t="s">
        <v>7</v>
      </c>
      <c r="E14" s="12" t="s">
        <v>8</v>
      </c>
      <c r="F14" s="13" t="s">
        <v>9</v>
      </c>
    </row>
    <row r="15" spans="2:12" x14ac:dyDescent="0.3">
      <c r="B15" s="14">
        <v>0</v>
      </c>
      <c r="C15" s="15"/>
      <c r="D15" s="15"/>
      <c r="E15" s="15"/>
      <c r="F15" s="16">
        <f>C7</f>
        <v>15000</v>
      </c>
    </row>
    <row r="16" spans="2:12" x14ac:dyDescent="0.3">
      <c r="B16" s="14">
        <v>1</v>
      </c>
      <c r="C16" s="17">
        <f>$C$11</f>
        <v>300</v>
      </c>
      <c r="D16" s="17">
        <f>ROUND($C$9*F15,2)</f>
        <v>131.55000000000001</v>
      </c>
      <c r="E16" s="17">
        <f>C16-D16</f>
        <v>168.45</v>
      </c>
      <c r="F16" s="16">
        <f>F15-E16</f>
        <v>14831.55</v>
      </c>
    </row>
    <row r="17" spans="2:6" x14ac:dyDescent="0.3">
      <c r="B17" s="14">
        <v>2</v>
      </c>
      <c r="C17" s="17">
        <f t="shared" ref="C17:C63" si="0">$C$11</f>
        <v>300</v>
      </c>
      <c r="D17" s="17">
        <f t="shared" ref="D17:D56" si="1">ROUND($C$9*F16,2)</f>
        <v>130.07</v>
      </c>
      <c r="E17" s="17">
        <f t="shared" ref="E17:E56" si="2">C17-D17</f>
        <v>169.93</v>
      </c>
      <c r="F17" s="16">
        <f t="shared" ref="F17:F56" si="3">F16-E17</f>
        <v>14661.619999999999</v>
      </c>
    </row>
    <row r="18" spans="2:6" x14ac:dyDescent="0.3">
      <c r="B18" s="14">
        <v>3</v>
      </c>
      <c r="C18" s="17">
        <f t="shared" si="0"/>
        <v>300</v>
      </c>
      <c r="D18" s="17">
        <f t="shared" si="1"/>
        <v>128.58000000000001</v>
      </c>
      <c r="E18" s="17">
        <f t="shared" si="2"/>
        <v>171.42</v>
      </c>
      <c r="F18" s="16">
        <f t="shared" si="3"/>
        <v>14490.199999999999</v>
      </c>
    </row>
    <row r="19" spans="2:6" x14ac:dyDescent="0.3">
      <c r="B19" s="14">
        <v>4</v>
      </c>
      <c r="C19" s="17">
        <f t="shared" si="0"/>
        <v>300</v>
      </c>
      <c r="D19" s="17">
        <f t="shared" si="1"/>
        <v>127.08</v>
      </c>
      <c r="E19" s="17">
        <f t="shared" si="2"/>
        <v>172.92000000000002</v>
      </c>
      <c r="F19" s="16">
        <f t="shared" si="3"/>
        <v>14317.279999999999</v>
      </c>
    </row>
    <row r="20" spans="2:6" x14ac:dyDescent="0.3">
      <c r="B20" s="14">
        <v>5</v>
      </c>
      <c r="C20" s="17">
        <f t="shared" si="0"/>
        <v>300</v>
      </c>
      <c r="D20" s="17">
        <f t="shared" si="1"/>
        <v>125.56</v>
      </c>
      <c r="E20" s="17">
        <f t="shared" si="2"/>
        <v>174.44</v>
      </c>
      <c r="F20" s="16">
        <f t="shared" si="3"/>
        <v>14142.839999999998</v>
      </c>
    </row>
    <row r="21" spans="2:6" x14ac:dyDescent="0.3">
      <c r="B21" s="14">
        <v>6</v>
      </c>
      <c r="C21" s="17">
        <f t="shared" si="0"/>
        <v>300</v>
      </c>
      <c r="D21" s="17">
        <f t="shared" si="1"/>
        <v>124.03</v>
      </c>
      <c r="E21" s="17">
        <f t="shared" si="2"/>
        <v>175.97</v>
      </c>
      <c r="F21" s="16">
        <f t="shared" si="3"/>
        <v>13966.869999999999</v>
      </c>
    </row>
    <row r="22" spans="2:6" x14ac:dyDescent="0.3">
      <c r="B22" s="14">
        <v>7</v>
      </c>
      <c r="C22" s="17">
        <f t="shared" si="0"/>
        <v>300</v>
      </c>
      <c r="D22" s="17">
        <f t="shared" si="1"/>
        <v>122.49</v>
      </c>
      <c r="E22" s="17">
        <f t="shared" si="2"/>
        <v>177.51</v>
      </c>
      <c r="F22" s="16">
        <f t="shared" si="3"/>
        <v>13789.359999999999</v>
      </c>
    </row>
    <row r="23" spans="2:6" x14ac:dyDescent="0.3">
      <c r="B23" s="14">
        <v>8</v>
      </c>
      <c r="C23" s="17">
        <f t="shared" si="0"/>
        <v>300</v>
      </c>
      <c r="D23" s="17">
        <f t="shared" si="1"/>
        <v>120.93</v>
      </c>
      <c r="E23" s="17">
        <f t="shared" si="2"/>
        <v>179.07</v>
      </c>
      <c r="F23" s="16">
        <f t="shared" si="3"/>
        <v>13610.289999999999</v>
      </c>
    </row>
    <row r="24" spans="2:6" x14ac:dyDescent="0.3">
      <c r="B24" s="14">
        <v>9</v>
      </c>
      <c r="C24" s="17">
        <f t="shared" si="0"/>
        <v>300</v>
      </c>
      <c r="D24" s="17">
        <f t="shared" si="1"/>
        <v>119.36</v>
      </c>
      <c r="E24" s="17">
        <f t="shared" si="2"/>
        <v>180.64</v>
      </c>
      <c r="F24" s="16">
        <f t="shared" si="3"/>
        <v>13429.65</v>
      </c>
    </row>
    <row r="25" spans="2:6" x14ac:dyDescent="0.3">
      <c r="B25" s="14">
        <v>10</v>
      </c>
      <c r="C25" s="17">
        <f t="shared" si="0"/>
        <v>300</v>
      </c>
      <c r="D25" s="17">
        <f t="shared" si="1"/>
        <v>117.78</v>
      </c>
      <c r="E25" s="17">
        <f t="shared" si="2"/>
        <v>182.22</v>
      </c>
      <c r="F25" s="16">
        <f t="shared" si="3"/>
        <v>13247.43</v>
      </c>
    </row>
    <row r="26" spans="2:6" x14ac:dyDescent="0.3">
      <c r="B26" s="14">
        <v>11</v>
      </c>
      <c r="C26" s="17">
        <f t="shared" si="0"/>
        <v>300</v>
      </c>
      <c r="D26" s="17">
        <f t="shared" si="1"/>
        <v>116.18</v>
      </c>
      <c r="E26" s="17">
        <f t="shared" si="2"/>
        <v>183.82</v>
      </c>
      <c r="F26" s="16">
        <f t="shared" si="3"/>
        <v>13063.61</v>
      </c>
    </row>
    <row r="27" spans="2:6" x14ac:dyDescent="0.3">
      <c r="B27" s="14">
        <v>12</v>
      </c>
      <c r="C27" s="17">
        <f t="shared" si="0"/>
        <v>300</v>
      </c>
      <c r="D27" s="17">
        <f t="shared" si="1"/>
        <v>114.57</v>
      </c>
      <c r="E27" s="17">
        <f t="shared" si="2"/>
        <v>185.43</v>
      </c>
      <c r="F27" s="16">
        <f t="shared" si="3"/>
        <v>12878.18</v>
      </c>
    </row>
    <row r="28" spans="2:6" x14ac:dyDescent="0.3">
      <c r="B28" s="14">
        <v>13</v>
      </c>
      <c r="C28" s="17">
        <f t="shared" si="0"/>
        <v>300</v>
      </c>
      <c r="D28" s="17">
        <f t="shared" si="1"/>
        <v>112.94</v>
      </c>
      <c r="E28" s="17">
        <f t="shared" si="2"/>
        <v>187.06</v>
      </c>
      <c r="F28" s="16">
        <f t="shared" si="3"/>
        <v>12691.12</v>
      </c>
    </row>
    <row r="29" spans="2:6" x14ac:dyDescent="0.3">
      <c r="B29" s="14">
        <v>14</v>
      </c>
      <c r="C29" s="17">
        <f t="shared" si="0"/>
        <v>300</v>
      </c>
      <c r="D29" s="17">
        <f t="shared" si="1"/>
        <v>111.3</v>
      </c>
      <c r="E29" s="17">
        <f t="shared" si="2"/>
        <v>188.7</v>
      </c>
      <c r="F29" s="16">
        <f t="shared" si="3"/>
        <v>12502.42</v>
      </c>
    </row>
    <row r="30" spans="2:6" x14ac:dyDescent="0.3">
      <c r="B30" s="14">
        <v>15</v>
      </c>
      <c r="C30" s="17">
        <f t="shared" si="0"/>
        <v>300</v>
      </c>
      <c r="D30" s="17">
        <f t="shared" si="1"/>
        <v>109.65</v>
      </c>
      <c r="E30" s="17">
        <f t="shared" si="2"/>
        <v>190.35</v>
      </c>
      <c r="F30" s="16">
        <f t="shared" si="3"/>
        <v>12312.07</v>
      </c>
    </row>
    <row r="31" spans="2:6" x14ac:dyDescent="0.3">
      <c r="B31" s="14">
        <v>16</v>
      </c>
      <c r="C31" s="17">
        <f t="shared" si="0"/>
        <v>300</v>
      </c>
      <c r="D31" s="17">
        <f t="shared" si="1"/>
        <v>107.98</v>
      </c>
      <c r="E31" s="17">
        <f t="shared" si="2"/>
        <v>192.01999999999998</v>
      </c>
      <c r="F31" s="16">
        <f t="shared" si="3"/>
        <v>12120.05</v>
      </c>
    </row>
    <row r="32" spans="2:6" x14ac:dyDescent="0.3">
      <c r="B32" s="14">
        <v>17</v>
      </c>
      <c r="C32" s="17">
        <f t="shared" si="0"/>
        <v>300</v>
      </c>
      <c r="D32" s="17">
        <f t="shared" si="1"/>
        <v>106.29</v>
      </c>
      <c r="E32" s="17">
        <f t="shared" si="2"/>
        <v>193.70999999999998</v>
      </c>
      <c r="F32" s="16">
        <f t="shared" si="3"/>
        <v>11926.34</v>
      </c>
    </row>
    <row r="33" spans="2:6" x14ac:dyDescent="0.3">
      <c r="B33" s="14">
        <v>18</v>
      </c>
      <c r="C33" s="17">
        <f t="shared" si="0"/>
        <v>300</v>
      </c>
      <c r="D33" s="17">
        <f t="shared" si="1"/>
        <v>104.59</v>
      </c>
      <c r="E33" s="17">
        <f t="shared" si="2"/>
        <v>195.41</v>
      </c>
      <c r="F33" s="16">
        <f t="shared" si="3"/>
        <v>11730.93</v>
      </c>
    </row>
    <row r="34" spans="2:6" x14ac:dyDescent="0.3">
      <c r="B34" s="14">
        <v>19</v>
      </c>
      <c r="C34" s="17">
        <f t="shared" si="0"/>
        <v>300</v>
      </c>
      <c r="D34" s="17">
        <f t="shared" si="1"/>
        <v>102.88</v>
      </c>
      <c r="E34" s="17">
        <f t="shared" si="2"/>
        <v>197.12</v>
      </c>
      <c r="F34" s="16">
        <f t="shared" si="3"/>
        <v>11533.81</v>
      </c>
    </row>
    <row r="35" spans="2:6" x14ac:dyDescent="0.3">
      <c r="B35" s="14">
        <v>20</v>
      </c>
      <c r="C35" s="17">
        <f t="shared" si="0"/>
        <v>300</v>
      </c>
      <c r="D35" s="17">
        <f t="shared" si="1"/>
        <v>101.15</v>
      </c>
      <c r="E35" s="17">
        <f t="shared" si="2"/>
        <v>198.85</v>
      </c>
      <c r="F35" s="16">
        <f t="shared" si="3"/>
        <v>11334.96</v>
      </c>
    </row>
    <row r="36" spans="2:6" x14ac:dyDescent="0.3">
      <c r="B36" s="14">
        <v>21</v>
      </c>
      <c r="C36" s="17">
        <f t="shared" si="0"/>
        <v>300</v>
      </c>
      <c r="D36" s="17">
        <f t="shared" si="1"/>
        <v>99.41</v>
      </c>
      <c r="E36" s="17">
        <f t="shared" si="2"/>
        <v>200.59</v>
      </c>
      <c r="F36" s="16">
        <f t="shared" si="3"/>
        <v>11134.369999999999</v>
      </c>
    </row>
    <row r="37" spans="2:6" x14ac:dyDescent="0.3">
      <c r="B37" s="14">
        <v>22</v>
      </c>
      <c r="C37" s="17">
        <f t="shared" si="0"/>
        <v>300</v>
      </c>
      <c r="D37" s="17">
        <f t="shared" si="1"/>
        <v>97.65</v>
      </c>
      <c r="E37" s="17">
        <f t="shared" si="2"/>
        <v>202.35</v>
      </c>
      <c r="F37" s="16">
        <f t="shared" si="3"/>
        <v>10932.019999999999</v>
      </c>
    </row>
    <row r="38" spans="2:6" x14ac:dyDescent="0.3">
      <c r="B38" s="14">
        <v>23</v>
      </c>
      <c r="C38" s="17">
        <f t="shared" si="0"/>
        <v>300</v>
      </c>
      <c r="D38" s="17">
        <f t="shared" si="1"/>
        <v>95.87</v>
      </c>
      <c r="E38" s="17">
        <f t="shared" si="2"/>
        <v>204.13</v>
      </c>
      <c r="F38" s="16">
        <f t="shared" si="3"/>
        <v>10727.89</v>
      </c>
    </row>
    <row r="39" spans="2:6" x14ac:dyDescent="0.3">
      <c r="B39" s="14">
        <v>24</v>
      </c>
      <c r="C39" s="17">
        <f t="shared" si="0"/>
        <v>300</v>
      </c>
      <c r="D39" s="17">
        <f t="shared" si="1"/>
        <v>94.08</v>
      </c>
      <c r="E39" s="17">
        <f t="shared" si="2"/>
        <v>205.92000000000002</v>
      </c>
      <c r="F39" s="16">
        <f t="shared" si="3"/>
        <v>10521.97</v>
      </c>
    </row>
    <row r="40" spans="2:6" x14ac:dyDescent="0.3">
      <c r="B40" s="14">
        <v>25</v>
      </c>
      <c r="C40" s="17">
        <f t="shared" si="0"/>
        <v>300</v>
      </c>
      <c r="D40" s="17">
        <f t="shared" si="1"/>
        <v>92.28</v>
      </c>
      <c r="E40" s="17">
        <f t="shared" si="2"/>
        <v>207.72</v>
      </c>
      <c r="F40" s="16">
        <f t="shared" si="3"/>
        <v>10314.25</v>
      </c>
    </row>
    <row r="41" spans="2:6" x14ac:dyDescent="0.3">
      <c r="B41" s="14">
        <v>26</v>
      </c>
      <c r="C41" s="17">
        <f t="shared" si="0"/>
        <v>300</v>
      </c>
      <c r="D41" s="17">
        <f t="shared" si="1"/>
        <v>90.46</v>
      </c>
      <c r="E41" s="17">
        <f t="shared" si="2"/>
        <v>209.54000000000002</v>
      </c>
      <c r="F41" s="16">
        <f t="shared" si="3"/>
        <v>10104.709999999999</v>
      </c>
    </row>
    <row r="42" spans="2:6" x14ac:dyDescent="0.3">
      <c r="B42" s="14">
        <v>27</v>
      </c>
      <c r="C42" s="17">
        <f t="shared" si="0"/>
        <v>300</v>
      </c>
      <c r="D42" s="17">
        <f t="shared" si="1"/>
        <v>88.62</v>
      </c>
      <c r="E42" s="17">
        <f t="shared" si="2"/>
        <v>211.38</v>
      </c>
      <c r="F42" s="16">
        <f t="shared" si="3"/>
        <v>9893.33</v>
      </c>
    </row>
    <row r="43" spans="2:6" x14ac:dyDescent="0.3">
      <c r="B43" s="14">
        <v>28</v>
      </c>
      <c r="C43" s="17">
        <f t="shared" si="0"/>
        <v>300</v>
      </c>
      <c r="D43" s="17">
        <f t="shared" si="1"/>
        <v>86.77</v>
      </c>
      <c r="E43" s="17">
        <f t="shared" si="2"/>
        <v>213.23000000000002</v>
      </c>
      <c r="F43" s="16">
        <f t="shared" si="3"/>
        <v>9680.1</v>
      </c>
    </row>
    <row r="44" spans="2:6" x14ac:dyDescent="0.3">
      <c r="B44" s="14">
        <v>29</v>
      </c>
      <c r="C44" s="17">
        <f t="shared" si="0"/>
        <v>300</v>
      </c>
      <c r="D44" s="17">
        <f t="shared" si="1"/>
        <v>84.9</v>
      </c>
      <c r="E44" s="17">
        <f t="shared" si="2"/>
        <v>215.1</v>
      </c>
      <c r="F44" s="16">
        <f t="shared" si="3"/>
        <v>9465</v>
      </c>
    </row>
    <row r="45" spans="2:6" x14ac:dyDescent="0.3">
      <c r="B45" s="14">
        <v>30</v>
      </c>
      <c r="C45" s="17">
        <f t="shared" si="0"/>
        <v>300</v>
      </c>
      <c r="D45" s="17">
        <f t="shared" si="1"/>
        <v>83.01</v>
      </c>
      <c r="E45" s="17">
        <f t="shared" si="2"/>
        <v>216.99</v>
      </c>
      <c r="F45" s="16">
        <f t="shared" si="3"/>
        <v>9248.01</v>
      </c>
    </row>
    <row r="46" spans="2:6" x14ac:dyDescent="0.3">
      <c r="B46" s="14">
        <v>31</v>
      </c>
      <c r="C46" s="17">
        <f t="shared" si="0"/>
        <v>300</v>
      </c>
      <c r="D46" s="17">
        <f t="shared" si="1"/>
        <v>81.11</v>
      </c>
      <c r="E46" s="17">
        <f t="shared" si="2"/>
        <v>218.89</v>
      </c>
      <c r="F46" s="16">
        <f t="shared" si="3"/>
        <v>9029.1200000000008</v>
      </c>
    </row>
    <row r="47" spans="2:6" x14ac:dyDescent="0.3">
      <c r="B47" s="14">
        <v>32</v>
      </c>
      <c r="C47" s="17">
        <f t="shared" si="0"/>
        <v>300</v>
      </c>
      <c r="D47" s="17">
        <f t="shared" si="1"/>
        <v>79.19</v>
      </c>
      <c r="E47" s="17">
        <f t="shared" si="2"/>
        <v>220.81</v>
      </c>
      <c r="F47" s="16">
        <f t="shared" si="3"/>
        <v>8808.3100000000013</v>
      </c>
    </row>
    <row r="48" spans="2:6" x14ac:dyDescent="0.3">
      <c r="B48" s="14">
        <v>33</v>
      </c>
      <c r="C48" s="17">
        <f t="shared" si="0"/>
        <v>300</v>
      </c>
      <c r="D48" s="17">
        <f t="shared" si="1"/>
        <v>77.25</v>
      </c>
      <c r="E48" s="17">
        <f t="shared" si="2"/>
        <v>222.75</v>
      </c>
      <c r="F48" s="16">
        <f t="shared" si="3"/>
        <v>8585.5600000000013</v>
      </c>
    </row>
    <row r="49" spans="2:6" x14ac:dyDescent="0.3">
      <c r="B49" s="14">
        <v>34</v>
      </c>
      <c r="C49" s="17">
        <f t="shared" si="0"/>
        <v>300</v>
      </c>
      <c r="D49" s="17">
        <f t="shared" si="1"/>
        <v>75.3</v>
      </c>
      <c r="E49" s="17">
        <f t="shared" si="2"/>
        <v>224.7</v>
      </c>
      <c r="F49" s="16">
        <f t="shared" si="3"/>
        <v>8360.86</v>
      </c>
    </row>
    <row r="50" spans="2:6" x14ac:dyDescent="0.3">
      <c r="B50" s="14">
        <v>35</v>
      </c>
      <c r="C50" s="17">
        <f t="shared" si="0"/>
        <v>300</v>
      </c>
      <c r="D50" s="17">
        <f t="shared" si="1"/>
        <v>73.33</v>
      </c>
      <c r="E50" s="17">
        <f t="shared" si="2"/>
        <v>226.67000000000002</v>
      </c>
      <c r="F50" s="16">
        <f t="shared" si="3"/>
        <v>8134.1900000000005</v>
      </c>
    </row>
    <row r="51" spans="2:6" x14ac:dyDescent="0.3">
      <c r="B51" s="14">
        <v>36</v>
      </c>
      <c r="C51" s="17">
        <f t="shared" si="0"/>
        <v>300</v>
      </c>
      <c r="D51" s="17">
        <f t="shared" si="1"/>
        <v>71.34</v>
      </c>
      <c r="E51" s="17">
        <f t="shared" si="2"/>
        <v>228.66</v>
      </c>
      <c r="F51" s="16">
        <f t="shared" si="3"/>
        <v>7905.5300000000007</v>
      </c>
    </row>
    <row r="52" spans="2:6" x14ac:dyDescent="0.3">
      <c r="B52" s="14">
        <v>37</v>
      </c>
      <c r="C52" s="17">
        <f t="shared" si="0"/>
        <v>300</v>
      </c>
      <c r="D52" s="17">
        <f t="shared" si="1"/>
        <v>69.33</v>
      </c>
      <c r="E52" s="17">
        <f t="shared" si="2"/>
        <v>230.67000000000002</v>
      </c>
      <c r="F52" s="16">
        <f t="shared" si="3"/>
        <v>7674.8600000000006</v>
      </c>
    </row>
    <row r="53" spans="2:6" x14ac:dyDescent="0.3">
      <c r="B53" s="14">
        <v>38</v>
      </c>
      <c r="C53" s="17">
        <f t="shared" si="0"/>
        <v>300</v>
      </c>
      <c r="D53" s="17">
        <f t="shared" si="1"/>
        <v>67.31</v>
      </c>
      <c r="E53" s="17">
        <f t="shared" si="2"/>
        <v>232.69</v>
      </c>
      <c r="F53" s="16">
        <f t="shared" si="3"/>
        <v>7442.170000000001</v>
      </c>
    </row>
    <row r="54" spans="2:6" x14ac:dyDescent="0.3">
      <c r="B54" s="14">
        <v>39</v>
      </c>
      <c r="C54" s="17">
        <f t="shared" si="0"/>
        <v>300</v>
      </c>
      <c r="D54" s="17">
        <f t="shared" si="1"/>
        <v>65.27</v>
      </c>
      <c r="E54" s="17">
        <f t="shared" si="2"/>
        <v>234.73000000000002</v>
      </c>
      <c r="F54" s="16">
        <f t="shared" si="3"/>
        <v>7207.4400000000005</v>
      </c>
    </row>
    <row r="55" spans="2:6" x14ac:dyDescent="0.3">
      <c r="B55" s="14">
        <v>40</v>
      </c>
      <c r="C55" s="17">
        <f t="shared" si="0"/>
        <v>300</v>
      </c>
      <c r="D55" s="17">
        <f t="shared" si="1"/>
        <v>63.21</v>
      </c>
      <c r="E55" s="17">
        <f t="shared" si="2"/>
        <v>236.79</v>
      </c>
      <c r="F55" s="16">
        <f t="shared" si="3"/>
        <v>6970.6500000000005</v>
      </c>
    </row>
    <row r="56" spans="2:6" x14ac:dyDescent="0.3">
      <c r="B56" s="14">
        <v>41</v>
      </c>
      <c r="C56" s="17">
        <f t="shared" si="0"/>
        <v>300</v>
      </c>
      <c r="D56" s="17">
        <f t="shared" si="1"/>
        <v>61.13</v>
      </c>
      <c r="E56" s="17">
        <f t="shared" si="2"/>
        <v>238.87</v>
      </c>
      <c r="F56" s="16">
        <f t="shared" si="3"/>
        <v>6731.7800000000007</v>
      </c>
    </row>
    <row r="57" spans="2:6" x14ac:dyDescent="0.3">
      <c r="B57" s="14">
        <v>42</v>
      </c>
      <c r="C57" s="17">
        <f t="shared" si="0"/>
        <v>300</v>
      </c>
      <c r="D57" s="17">
        <f t="shared" ref="D57:D62" si="4">ROUND($C$9*F56,2)</f>
        <v>59.04</v>
      </c>
      <c r="E57" s="17">
        <f t="shared" ref="E57:E62" si="5">C57-D57</f>
        <v>240.96</v>
      </c>
      <c r="F57" s="16">
        <f t="shared" ref="F57:F62" si="6">F56-E57</f>
        <v>6490.8200000000006</v>
      </c>
    </row>
    <row r="58" spans="2:6" x14ac:dyDescent="0.3">
      <c r="B58" s="14">
        <v>43</v>
      </c>
      <c r="C58" s="17">
        <f t="shared" si="0"/>
        <v>300</v>
      </c>
      <c r="D58" s="17">
        <f t="shared" si="4"/>
        <v>56.92</v>
      </c>
      <c r="E58" s="17">
        <f t="shared" si="5"/>
        <v>243.07999999999998</v>
      </c>
      <c r="F58" s="16">
        <f t="shared" si="6"/>
        <v>6247.7400000000007</v>
      </c>
    </row>
    <row r="59" spans="2:6" x14ac:dyDescent="0.3">
      <c r="B59" s="14">
        <v>44</v>
      </c>
      <c r="C59" s="17">
        <f t="shared" si="0"/>
        <v>300</v>
      </c>
      <c r="D59" s="17">
        <f t="shared" si="4"/>
        <v>54.79</v>
      </c>
      <c r="E59" s="17">
        <f t="shared" si="5"/>
        <v>245.21</v>
      </c>
      <c r="F59" s="16">
        <f t="shared" si="6"/>
        <v>6002.5300000000007</v>
      </c>
    </row>
    <row r="60" spans="2:6" x14ac:dyDescent="0.3">
      <c r="B60" s="14">
        <v>45</v>
      </c>
      <c r="C60" s="17">
        <f t="shared" si="0"/>
        <v>300</v>
      </c>
      <c r="D60" s="17">
        <f t="shared" si="4"/>
        <v>52.64</v>
      </c>
      <c r="E60" s="17">
        <f t="shared" si="5"/>
        <v>247.36</v>
      </c>
      <c r="F60" s="16">
        <f t="shared" si="6"/>
        <v>5755.170000000001</v>
      </c>
    </row>
    <row r="61" spans="2:6" x14ac:dyDescent="0.3">
      <c r="B61" s="14">
        <v>46</v>
      </c>
      <c r="C61" s="17">
        <f t="shared" si="0"/>
        <v>300</v>
      </c>
      <c r="D61" s="17">
        <f t="shared" si="4"/>
        <v>50.47</v>
      </c>
      <c r="E61" s="17">
        <f t="shared" si="5"/>
        <v>249.53</v>
      </c>
      <c r="F61" s="16">
        <f t="shared" si="6"/>
        <v>5505.6400000000012</v>
      </c>
    </row>
    <row r="62" spans="2:6" x14ac:dyDescent="0.3">
      <c r="B62" s="14">
        <v>47</v>
      </c>
      <c r="C62" s="17">
        <f t="shared" si="0"/>
        <v>300</v>
      </c>
      <c r="D62" s="17">
        <f t="shared" si="4"/>
        <v>48.28</v>
      </c>
      <c r="E62" s="17">
        <f t="shared" si="5"/>
        <v>251.72</v>
      </c>
      <c r="F62" s="16">
        <f t="shared" si="6"/>
        <v>5253.920000000001</v>
      </c>
    </row>
    <row r="63" spans="2:6" ht="17.25" thickBot="1" x14ac:dyDescent="0.35">
      <c r="B63" s="29">
        <v>48</v>
      </c>
      <c r="C63" s="31">
        <f>$C$11+$C$12</f>
        <v>5300</v>
      </c>
      <c r="D63" s="30">
        <f t="shared" ref="D63" si="7">ROUND($C$9*F62,2)</f>
        <v>46.08</v>
      </c>
      <c r="E63" s="30">
        <f t="shared" ref="E63" si="8">C63-D63</f>
        <v>5253.92</v>
      </c>
      <c r="F63" s="35">
        <f t="shared" ref="F63" si="9">F62-E63</f>
        <v>0</v>
      </c>
    </row>
  </sheetData>
  <mergeCells count="2">
    <mergeCell ref="C3:F3"/>
    <mergeCell ref="C1:F1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>
    <oddHeader>&amp;L&amp;"Trebuchet MS,Bold"X844/76/01&amp;C&amp;"Trebuchet MS,Bold"Question 9 (b)</oddHeader>
    <oddFooter>&amp;C&amp;"Trebuchet MS,Italic"page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0B247D-B533-46F9-BFA1-C4DB31BD68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93c55-5fa0-40aa-b39e-77244668716c"/>
    <ds:schemaRef ds:uri="57f95702-80aa-4b58-b7eb-d03db655d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0C32EC-0949-4710-A5DC-6D245D414B8C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4c63d22-1077-4cc8-8a50-5601a087a1e9"/>
    <ds:schemaRef ds:uri="http://schemas.microsoft.com/office/2006/metadata/properties"/>
    <ds:schemaRef ds:uri="8d079955-781d-48fc-94b6-5ff53ee8c852"/>
    <ds:schemaRef ds:uri="http://www.w3.org/XML/1998/namespace"/>
    <ds:schemaRef ds:uri="http://purl.org/dc/dcmitype/"/>
    <ds:schemaRef ds:uri="http://purl.org/dc/terms/"/>
    <ds:schemaRef ds:uri="7e593c55-5fa0-40aa-b39e-77244668716c"/>
    <ds:schemaRef ds:uri="57f95702-80aa-4b58-b7eb-d03db655dcdc"/>
  </ds:schemaRefs>
</ds:datastoreItem>
</file>

<file path=customXml/itemProps3.xml><?xml version="1.0" encoding="utf-8"?>
<ds:datastoreItem xmlns:ds="http://schemas.openxmlformats.org/officeDocument/2006/customXml" ds:itemID="{97147CB9-8EC7-49A5-AFE1-9C140B7359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Loan</vt:lpstr>
      <vt:lpstr>Car Finance</vt:lpstr>
      <vt:lpstr>'Bank Loan'!Print_Titles</vt:lpstr>
      <vt:lpstr>'Car Finance'!Print_Titles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Sneddon</dc:creator>
  <cp:keywords/>
  <dc:description/>
  <cp:lastModifiedBy>Mr Wallace</cp:lastModifiedBy>
  <cp:revision/>
  <cp:lastPrinted>2025-07-05T22:02:08Z</cp:lastPrinted>
  <dcterms:created xsi:type="dcterms:W3CDTF">2021-03-15T15:17:10Z</dcterms:created>
  <dcterms:modified xsi:type="dcterms:W3CDTF">2025-07-05T22:02:11Z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  <property fmtid="{D5CDD505-2E9C-101B-9397-08002B2CF9AE}" pid="3" name="MediaServiceImageTags">
    <vt:lpwstr/>
  </property>
</Properties>
</file>